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bookViews>
    <workbookView xWindow="0" yWindow="0" windowWidth="20490" windowHeight="7530" activeTab="2" xr2:uid="{00000000-000D-0000-FFFF-FFFF00000000}"/>
  </bookViews>
  <sheets>
    <sheet name="Olympiáda - Rabí 2017" sheetId="2" r:id="rId1"/>
    <sheet name="zápasy podzim 2017" sheetId="4" r:id="rId2"/>
    <sheet name="tabulka podzim 2017" sheetId="3" r:id="rId3"/>
  </sheets>
  <definedNames>
    <definedName name="_xlnm._FilterDatabase" localSheetId="2" hidden="1">'tabulka podzim 2017'!$B$1:$L$1</definedName>
  </definedNames>
  <calcPr calcId="171027"/>
</workbook>
</file>

<file path=xl/calcChain.xml><?xml version="1.0" encoding="utf-8"?>
<calcChain xmlns="http://schemas.openxmlformats.org/spreadsheetml/2006/main">
  <c r="H7" i="3" l="1"/>
  <c r="I7" i="3"/>
  <c r="H11" i="3"/>
  <c r="I11" i="3"/>
  <c r="H8" i="3"/>
  <c r="I8" i="3"/>
  <c r="H9" i="3"/>
  <c r="I9" i="3"/>
  <c r="H6" i="3"/>
  <c r="I6" i="3"/>
  <c r="H5" i="3"/>
  <c r="I5" i="3"/>
  <c r="H4" i="3"/>
  <c r="I4" i="3"/>
  <c r="H3" i="3"/>
  <c r="I3" i="3"/>
  <c r="H10" i="3"/>
  <c r="I10" i="3"/>
  <c r="I2" i="3"/>
  <c r="H2" i="3"/>
  <c r="D55" i="4" l="1"/>
  <c r="H55" i="4" s="1"/>
  <c r="D54" i="4"/>
  <c r="H54" i="4" s="1"/>
  <c r="D53" i="4"/>
  <c r="H53" i="4" s="1"/>
  <c r="N53" i="4" s="1"/>
  <c r="D52" i="4"/>
  <c r="G52" i="4" s="1"/>
  <c r="K52" i="4" s="1"/>
  <c r="D51" i="4"/>
  <c r="H51" i="4" s="1"/>
  <c r="L51" i="4" s="1"/>
  <c r="D50" i="4"/>
  <c r="H50" i="4" s="1"/>
  <c r="G49" i="4"/>
  <c r="J49" i="4" s="1"/>
  <c r="D49" i="4"/>
  <c r="H49" i="4" s="1"/>
  <c r="N49" i="4" s="1"/>
  <c r="D48" i="4"/>
  <c r="G48" i="4" s="1"/>
  <c r="K48" i="4" s="1"/>
  <c r="D47" i="4"/>
  <c r="H47" i="4" s="1"/>
  <c r="L47" i="4" s="1"/>
  <c r="D46" i="4"/>
  <c r="H46" i="4" s="1"/>
  <c r="D45" i="4"/>
  <c r="H45" i="4" s="1"/>
  <c r="N45" i="4" s="1"/>
  <c r="I44" i="4"/>
  <c r="D44" i="4"/>
  <c r="G44" i="4" s="1"/>
  <c r="K44" i="4" s="1"/>
  <c r="G43" i="4"/>
  <c r="K43" i="4" s="1"/>
  <c r="D43" i="4"/>
  <c r="H43" i="4" s="1"/>
  <c r="L43" i="4" s="1"/>
  <c r="D42" i="4"/>
  <c r="H42" i="4" s="1"/>
  <c r="D41" i="4"/>
  <c r="H41" i="4" s="1"/>
  <c r="N41" i="4" s="1"/>
  <c r="D40" i="4"/>
  <c r="G40" i="4" s="1"/>
  <c r="K40" i="4" s="1"/>
  <c r="D39" i="4"/>
  <c r="H39" i="4" s="1"/>
  <c r="L39" i="4" s="1"/>
  <c r="D38" i="4"/>
  <c r="H38" i="4" s="1"/>
  <c r="D37" i="4"/>
  <c r="G37" i="4" s="1"/>
  <c r="D36" i="4"/>
  <c r="G36" i="4" s="1"/>
  <c r="K36" i="4" s="1"/>
  <c r="D35" i="4"/>
  <c r="H35" i="4" s="1"/>
  <c r="L35" i="4" s="1"/>
  <c r="D34" i="4"/>
  <c r="H34" i="4" s="1"/>
  <c r="D33" i="4"/>
  <c r="G33" i="4" s="1"/>
  <c r="D32" i="4"/>
  <c r="G32" i="4" s="1"/>
  <c r="K32" i="4" s="1"/>
  <c r="D31" i="4"/>
  <c r="H31" i="4" s="1"/>
  <c r="L31" i="4" s="1"/>
  <c r="D30" i="4"/>
  <c r="H30" i="4" s="1"/>
  <c r="D29" i="4"/>
  <c r="H29" i="4" s="1"/>
  <c r="N29" i="4" s="1"/>
  <c r="D28" i="4"/>
  <c r="G28" i="4" s="1"/>
  <c r="K28" i="4" s="1"/>
  <c r="D27" i="4"/>
  <c r="H27" i="4" s="1"/>
  <c r="L27" i="4" s="1"/>
  <c r="D26" i="4"/>
  <c r="H26" i="4" s="1"/>
  <c r="D25" i="4"/>
  <c r="H25" i="4" s="1"/>
  <c r="N25" i="4" s="1"/>
  <c r="D24" i="4"/>
  <c r="G24" i="4" s="1"/>
  <c r="K24" i="4" s="1"/>
  <c r="D23" i="4"/>
  <c r="H23" i="4" s="1"/>
  <c r="L23" i="4" s="1"/>
  <c r="D22" i="4"/>
  <c r="H22" i="4" s="1"/>
  <c r="D21" i="4"/>
  <c r="I20" i="4"/>
  <c r="D20" i="4"/>
  <c r="G20" i="4" s="1"/>
  <c r="K20" i="4" s="1"/>
  <c r="D19" i="4"/>
  <c r="H19" i="4" s="1"/>
  <c r="L19" i="4" s="1"/>
  <c r="D18" i="4"/>
  <c r="H18" i="4" s="1"/>
  <c r="D17" i="4"/>
  <c r="D16" i="4"/>
  <c r="G16" i="4" s="1"/>
  <c r="K16" i="4" s="1"/>
  <c r="D15" i="4"/>
  <c r="H15" i="4" s="1"/>
  <c r="L15" i="4" s="1"/>
  <c r="D14" i="4"/>
  <c r="H14" i="4" s="1"/>
  <c r="D13" i="4"/>
  <c r="H13" i="4" s="1"/>
  <c r="D12" i="4"/>
  <c r="H12" i="4" s="1"/>
  <c r="D11" i="4"/>
  <c r="H11" i="4" s="1"/>
  <c r="N11" i="4" s="1"/>
  <c r="G10" i="4"/>
  <c r="K10" i="4" s="1"/>
  <c r="D10" i="4"/>
  <c r="H10" i="4" s="1"/>
  <c r="L10" i="4" s="1"/>
  <c r="D9" i="4"/>
  <c r="H9" i="4" s="1"/>
  <c r="D8" i="4"/>
  <c r="H8" i="4" s="1"/>
  <c r="D7" i="4"/>
  <c r="G6" i="4"/>
  <c r="K6" i="4" s="1"/>
  <c r="D6" i="4"/>
  <c r="H6" i="4" s="1"/>
  <c r="D5" i="4"/>
  <c r="D4" i="4"/>
  <c r="H4" i="4" s="1"/>
  <c r="D3" i="4"/>
  <c r="G3" i="4" s="1"/>
  <c r="K3" i="4" s="1"/>
  <c r="K10" i="3"/>
  <c r="D10" i="3"/>
  <c r="K3" i="3"/>
  <c r="K4" i="3"/>
  <c r="K5" i="3"/>
  <c r="K6" i="3"/>
  <c r="K9" i="3"/>
  <c r="K8" i="3"/>
  <c r="K11" i="3"/>
  <c r="D11" i="3"/>
  <c r="K7" i="3"/>
  <c r="K2" i="3"/>
  <c r="H3" i="4" l="1"/>
  <c r="N3" i="4" s="1"/>
  <c r="G8" i="4"/>
  <c r="J8" i="4" s="1"/>
  <c r="I32" i="4"/>
  <c r="G41" i="4"/>
  <c r="J41" i="4" s="1"/>
  <c r="I48" i="4"/>
  <c r="H48" i="4"/>
  <c r="M48" i="4" s="1"/>
  <c r="G45" i="4"/>
  <c r="J45" i="4" s="1"/>
  <c r="H40" i="4"/>
  <c r="M40" i="4" s="1"/>
  <c r="I40" i="4"/>
  <c r="G39" i="4"/>
  <c r="K39" i="4" s="1"/>
  <c r="G29" i="4"/>
  <c r="J29" i="4" s="1"/>
  <c r="H28" i="4"/>
  <c r="M28" i="4" s="1"/>
  <c r="D2" i="3"/>
  <c r="G11" i="4"/>
  <c r="K11" i="4" s="1"/>
  <c r="I10" i="4"/>
  <c r="M10" i="4"/>
  <c r="G12" i="4"/>
  <c r="J12" i="4" s="1"/>
  <c r="H52" i="4"/>
  <c r="L52" i="4" s="1"/>
  <c r="G53" i="4"/>
  <c r="K53" i="4" s="1"/>
  <c r="G51" i="4"/>
  <c r="K51" i="4" s="1"/>
  <c r="I52" i="4"/>
  <c r="G55" i="4"/>
  <c r="K55" i="4" s="1"/>
  <c r="M51" i="4"/>
  <c r="G47" i="4"/>
  <c r="K47" i="4" s="1"/>
  <c r="D4" i="3"/>
  <c r="M47" i="4"/>
  <c r="N48" i="4"/>
  <c r="I49" i="4"/>
  <c r="M39" i="4"/>
  <c r="N40" i="4"/>
  <c r="I41" i="4"/>
  <c r="M43" i="4"/>
  <c r="J33" i="4"/>
  <c r="I33" i="4"/>
  <c r="J37" i="4"/>
  <c r="I37" i="4"/>
  <c r="H33" i="4"/>
  <c r="N33" i="4" s="1"/>
  <c r="G35" i="4"/>
  <c r="K35" i="4" s="1"/>
  <c r="I36" i="4"/>
  <c r="H37" i="4"/>
  <c r="N37" i="4" s="1"/>
  <c r="M35" i="4"/>
  <c r="H36" i="4"/>
  <c r="G27" i="4"/>
  <c r="K27" i="4" s="1"/>
  <c r="I28" i="4"/>
  <c r="G31" i="4"/>
  <c r="K31" i="4" s="1"/>
  <c r="M27" i="4"/>
  <c r="N28" i="4"/>
  <c r="M31" i="4"/>
  <c r="G21" i="4"/>
  <c r="H24" i="4"/>
  <c r="G25" i="4"/>
  <c r="H21" i="4"/>
  <c r="N21" i="4" s="1"/>
  <c r="G23" i="4"/>
  <c r="K23" i="4" s="1"/>
  <c r="I24" i="4"/>
  <c r="D9" i="3"/>
  <c r="D6" i="3"/>
  <c r="D8" i="3"/>
  <c r="M23" i="4"/>
  <c r="D3" i="3"/>
  <c r="D5" i="3"/>
  <c r="G15" i="4"/>
  <c r="K15" i="4" s="1"/>
  <c r="I16" i="4"/>
  <c r="H17" i="4"/>
  <c r="N17" i="4" s="1"/>
  <c r="G19" i="4"/>
  <c r="K19" i="4" s="1"/>
  <c r="H16" i="4"/>
  <c r="G17" i="4"/>
  <c r="K17" i="4" s="1"/>
  <c r="M15" i="4"/>
  <c r="M19" i="4"/>
  <c r="H44" i="4"/>
  <c r="L44" i="4" s="1"/>
  <c r="H32" i="4"/>
  <c r="H20" i="4"/>
  <c r="L20" i="4" s="1"/>
  <c r="L6" i="4"/>
  <c r="M6" i="4"/>
  <c r="I6" i="4"/>
  <c r="D7" i="3"/>
  <c r="G7" i="4"/>
  <c r="K7" i="4" s="1"/>
  <c r="H7" i="4"/>
  <c r="N7" i="4" s="1"/>
  <c r="G4" i="4"/>
  <c r="J4" i="4" s="1"/>
  <c r="N4" i="4"/>
  <c r="M4" i="4"/>
  <c r="L4" i="4"/>
  <c r="M9" i="4"/>
  <c r="L9" i="4"/>
  <c r="N9" i="4"/>
  <c r="M14" i="4"/>
  <c r="N14" i="4"/>
  <c r="L14" i="4"/>
  <c r="M18" i="4"/>
  <c r="N18" i="4"/>
  <c r="L18" i="4"/>
  <c r="M22" i="4"/>
  <c r="N22" i="4"/>
  <c r="L22" i="4"/>
  <c r="M26" i="4"/>
  <c r="N26" i="4"/>
  <c r="L26" i="4"/>
  <c r="M30" i="4"/>
  <c r="N30" i="4"/>
  <c r="L30" i="4"/>
  <c r="M34" i="4"/>
  <c r="N34" i="4"/>
  <c r="L34" i="4"/>
  <c r="M38" i="4"/>
  <c r="N38" i="4"/>
  <c r="L38" i="4"/>
  <c r="M42" i="4"/>
  <c r="N42" i="4"/>
  <c r="L42" i="4"/>
  <c r="M46" i="4"/>
  <c r="N46" i="4"/>
  <c r="L46" i="4"/>
  <c r="M50" i="4"/>
  <c r="N50" i="4"/>
  <c r="L50" i="4"/>
  <c r="M54" i="4"/>
  <c r="N54" i="4"/>
  <c r="L54" i="4"/>
  <c r="N12" i="4"/>
  <c r="M12" i="4"/>
  <c r="L12" i="4"/>
  <c r="N13" i="4"/>
  <c r="M13" i="4"/>
  <c r="L13" i="4"/>
  <c r="N8" i="4"/>
  <c r="M8" i="4"/>
  <c r="L8" i="4"/>
  <c r="L3" i="4"/>
  <c r="K8" i="4"/>
  <c r="L11" i="4"/>
  <c r="K12" i="4"/>
  <c r="I3" i="4"/>
  <c r="M3" i="4"/>
  <c r="G5" i="4"/>
  <c r="J6" i="4"/>
  <c r="N6" i="4"/>
  <c r="I7" i="4"/>
  <c r="M7" i="4"/>
  <c r="G9" i="4"/>
  <c r="J10" i="4"/>
  <c r="N10" i="4"/>
  <c r="I11" i="4"/>
  <c r="M11" i="4"/>
  <c r="G13" i="4"/>
  <c r="G14" i="4"/>
  <c r="I15" i="4"/>
  <c r="N15" i="4"/>
  <c r="J16" i="4"/>
  <c r="G18" i="4"/>
  <c r="I19" i="4"/>
  <c r="N19" i="4"/>
  <c r="J20" i="4"/>
  <c r="K21" i="4"/>
  <c r="G22" i="4"/>
  <c r="I23" i="4"/>
  <c r="N23" i="4"/>
  <c r="J24" i="4"/>
  <c r="K25" i="4"/>
  <c r="G26" i="4"/>
  <c r="N27" i="4"/>
  <c r="J28" i="4"/>
  <c r="K29" i="4"/>
  <c r="G30" i="4"/>
  <c r="I31" i="4"/>
  <c r="N31" i="4"/>
  <c r="J32" i="4"/>
  <c r="K33" i="4"/>
  <c r="G34" i="4"/>
  <c r="I35" i="4"/>
  <c r="N35" i="4"/>
  <c r="J36" i="4"/>
  <c r="K37" i="4"/>
  <c r="G38" i="4"/>
  <c r="I39" i="4"/>
  <c r="N39" i="4"/>
  <c r="J40" i="4"/>
  <c r="K41" i="4"/>
  <c r="G42" i="4"/>
  <c r="I43" i="4"/>
  <c r="N43" i="4"/>
  <c r="J44" i="4"/>
  <c r="K45" i="4"/>
  <c r="G46" i="4"/>
  <c r="N47" i="4"/>
  <c r="J48" i="4"/>
  <c r="K49" i="4"/>
  <c r="G50" i="4"/>
  <c r="N51" i="4"/>
  <c r="J52" i="4"/>
  <c r="G54" i="4"/>
  <c r="I55" i="4"/>
  <c r="J3" i="4"/>
  <c r="I4" i="4"/>
  <c r="H5" i="4"/>
  <c r="J7" i="4"/>
  <c r="I8" i="4"/>
  <c r="J11" i="4"/>
  <c r="I12" i="4"/>
  <c r="L16" i="4"/>
  <c r="J19" i="4"/>
  <c r="L21" i="4"/>
  <c r="L25" i="4"/>
  <c r="L28" i="4"/>
  <c r="L29" i="4"/>
  <c r="L32" i="4"/>
  <c r="L33" i="4"/>
  <c r="J35" i="4"/>
  <c r="L36" i="4"/>
  <c r="L37" i="4"/>
  <c r="J39" i="4"/>
  <c r="L40" i="4"/>
  <c r="L41" i="4"/>
  <c r="J43" i="4"/>
  <c r="L45" i="4"/>
  <c r="L48" i="4"/>
  <c r="L49" i="4"/>
  <c r="L53" i="4"/>
  <c r="J55" i="4"/>
  <c r="M21" i="4"/>
  <c r="M25" i="4"/>
  <c r="M29" i="4"/>
  <c r="M33" i="4"/>
  <c r="M41" i="4"/>
  <c r="M45" i="4"/>
  <c r="M49" i="4"/>
  <c r="M53" i="4"/>
  <c r="N55" i="4"/>
  <c r="M55" i="4"/>
  <c r="L55" i="4"/>
  <c r="L17" i="4" l="1"/>
  <c r="J15" i="4"/>
  <c r="L7" i="4"/>
  <c r="J47" i="4"/>
  <c r="I47" i="4"/>
  <c r="I51" i="4"/>
  <c r="J51" i="4"/>
  <c r="I45" i="4"/>
  <c r="M37" i="4"/>
  <c r="J31" i="4"/>
  <c r="I29" i="4"/>
  <c r="I27" i="4"/>
  <c r="J27" i="4"/>
  <c r="M17" i="4"/>
  <c r="J53" i="4"/>
  <c r="I53" i="4"/>
  <c r="M52" i="4"/>
  <c r="N52" i="4"/>
  <c r="G2" i="3" s="1"/>
  <c r="M36" i="4"/>
  <c r="N36" i="4"/>
  <c r="J21" i="4"/>
  <c r="I21" i="4"/>
  <c r="F2" i="3"/>
  <c r="M24" i="4"/>
  <c r="F9" i="3" s="1"/>
  <c r="N24" i="4"/>
  <c r="G9" i="3" s="1"/>
  <c r="L24" i="4"/>
  <c r="E9" i="3" s="1"/>
  <c r="J23" i="4"/>
  <c r="E2" i="3"/>
  <c r="E4" i="3"/>
  <c r="G11" i="3"/>
  <c r="J25" i="4"/>
  <c r="I25" i="4"/>
  <c r="J17" i="4"/>
  <c r="F11" i="3" s="1"/>
  <c r="I17" i="4"/>
  <c r="E11" i="3" s="1"/>
  <c r="M16" i="4"/>
  <c r="N16" i="4"/>
  <c r="G4" i="3" s="1"/>
  <c r="M44" i="4"/>
  <c r="N44" i="4"/>
  <c r="M32" i="4"/>
  <c r="N32" i="4"/>
  <c r="M20" i="4"/>
  <c r="N20" i="4"/>
  <c r="K4" i="4"/>
  <c r="I26" i="4"/>
  <c r="J26" i="4"/>
  <c r="K26" i="4"/>
  <c r="M5" i="4"/>
  <c r="F3" i="3" s="1"/>
  <c r="L5" i="4"/>
  <c r="E3" i="3" s="1"/>
  <c r="N5" i="4"/>
  <c r="G3" i="3" s="1"/>
  <c r="I54" i="4"/>
  <c r="J54" i="4"/>
  <c r="K54" i="4"/>
  <c r="I38" i="4"/>
  <c r="J38" i="4"/>
  <c r="K38" i="4"/>
  <c r="I22" i="4"/>
  <c r="J22" i="4"/>
  <c r="K22" i="4"/>
  <c r="I9" i="4"/>
  <c r="E10" i="3" s="1"/>
  <c r="K9" i="4"/>
  <c r="G10" i="3" s="1"/>
  <c r="J9" i="4"/>
  <c r="F10" i="3" s="1"/>
  <c r="I42" i="4"/>
  <c r="J42" i="4"/>
  <c r="K42" i="4"/>
  <c r="I13" i="4"/>
  <c r="K13" i="4"/>
  <c r="G8" i="3" s="1"/>
  <c r="J13" i="4"/>
  <c r="F8" i="3" s="1"/>
  <c r="I50" i="4"/>
  <c r="J50" i="4"/>
  <c r="K50" i="4"/>
  <c r="I34" i="4"/>
  <c r="J34" i="4"/>
  <c r="K34" i="4"/>
  <c r="I18" i="4"/>
  <c r="J18" i="4"/>
  <c r="K18" i="4"/>
  <c r="I5" i="4"/>
  <c r="E5" i="3" s="1"/>
  <c r="K5" i="4"/>
  <c r="G5" i="3" s="1"/>
  <c r="J5" i="4"/>
  <c r="F5" i="3" s="1"/>
  <c r="I46" i="4"/>
  <c r="J46" i="4"/>
  <c r="K46" i="4"/>
  <c r="I30" i="4"/>
  <c r="J30" i="4"/>
  <c r="K30" i="4"/>
  <c r="I14" i="4"/>
  <c r="J14" i="4"/>
  <c r="K14" i="4"/>
  <c r="G7" i="3" l="1"/>
  <c r="F4" i="3"/>
  <c r="J4" i="3" s="1"/>
  <c r="J5" i="3"/>
  <c r="J10" i="3"/>
  <c r="J3" i="3"/>
  <c r="E8" i="3"/>
  <c r="J8" i="3" s="1"/>
  <c r="E6" i="3"/>
  <c r="G6" i="3"/>
  <c r="J11" i="3"/>
  <c r="J2" i="3"/>
  <c r="F6" i="3"/>
  <c r="F7" i="3"/>
  <c r="E7" i="3"/>
  <c r="J9" i="3"/>
  <c r="J6" i="3" l="1"/>
  <c r="J7" i="3"/>
</calcChain>
</file>

<file path=xl/sharedStrings.xml><?xml version="1.0" encoding="utf-8"?>
<sst xmlns="http://schemas.openxmlformats.org/spreadsheetml/2006/main" count="236" uniqueCount="130">
  <si>
    <t>Jméno</t>
  </si>
  <si>
    <t>Honza Brenkuš</t>
  </si>
  <si>
    <t>Pepa Hašek</t>
  </si>
  <si>
    <t>Fanda Červený</t>
  </si>
  <si>
    <t>Alec Baker</t>
  </si>
  <si>
    <t>Alex Štěrba</t>
  </si>
  <si>
    <t>Martin Sládek</t>
  </si>
  <si>
    <t>Páťa Bílek</t>
  </si>
  <si>
    <t>Robert Šťastný</t>
  </si>
  <si>
    <t>Dave Bunyak</t>
  </si>
  <si>
    <t>Ondra Slabý</t>
  </si>
  <si>
    <t>CELKEM</t>
  </si>
  <si>
    <t>#</t>
  </si>
  <si>
    <t xml:space="preserve">Tabulka G3J SPŘ podzim 2017 </t>
  </si>
  <si>
    <t>V</t>
  </si>
  <si>
    <t>R</t>
  </si>
  <si>
    <t>P</t>
  </si>
  <si>
    <t>Skóre</t>
  </si>
  <si>
    <t>+/-</t>
  </si>
  <si>
    <t>1.</t>
  </si>
  <si>
    <r>
      <t xml:space="preserve"> </t>
    </r>
    <r>
      <rPr>
        <b/>
        <sz val="11"/>
        <color rgb="FFFF0000"/>
        <rFont val="Calibri"/>
      </rPr>
      <t>AFK Slivenec</t>
    </r>
  </si>
  <si>
    <t>Slivenec</t>
  </si>
  <si>
    <t>2.</t>
  </si>
  <si>
    <t xml:space="preserve"> TJ Sokol Lochkov</t>
  </si>
  <si>
    <t>Lochkov</t>
  </si>
  <si>
    <t>3.</t>
  </si>
  <si>
    <t xml:space="preserve"> TJ Ruzyně </t>
  </si>
  <si>
    <t>Ruzyně</t>
  </si>
  <si>
    <t>4.</t>
  </si>
  <si>
    <t xml:space="preserve"> TJ Sokol Bílá Hora</t>
  </si>
  <si>
    <t>Bílá Hora</t>
  </si>
  <si>
    <t>5.</t>
  </si>
  <si>
    <t xml:space="preserve"> 1.FC Barrandov</t>
  </si>
  <si>
    <t>Barrandov</t>
  </si>
  <si>
    <t>6.</t>
  </si>
  <si>
    <t xml:space="preserve"> </t>
  </si>
  <si>
    <t xml:space="preserve"> SK Slavia Praha - dívky</t>
  </si>
  <si>
    <t>Slavia</t>
  </si>
  <si>
    <t>7.</t>
  </si>
  <si>
    <r>
      <t xml:space="preserve"> </t>
    </r>
    <r>
      <rPr>
        <sz val="11"/>
        <color rgb="FF000000"/>
        <rFont val="Calibri"/>
      </rPr>
      <t>SK Union Vršovice</t>
    </r>
  </si>
  <si>
    <t>Vršovice</t>
  </si>
  <si>
    <t>8.</t>
  </si>
  <si>
    <t xml:space="preserve"> SK Modřany</t>
  </si>
  <si>
    <t>Modřany</t>
  </si>
  <si>
    <t>9.</t>
  </si>
  <si>
    <t xml:space="preserve"> Sokol Stodůlky</t>
  </si>
  <si>
    <t>Stodůlky</t>
  </si>
  <si>
    <t>10.</t>
  </si>
  <si>
    <t xml:space="preserve">  </t>
  </si>
  <si>
    <t xml:space="preserve"> TJ Slavoj Suchdol</t>
  </si>
  <si>
    <t>Suchdol</t>
  </si>
  <si>
    <t>Domácí</t>
  </si>
  <si>
    <t>Hosté</t>
  </si>
  <si>
    <t>1. kolo</t>
  </si>
  <si>
    <t>Hráno?</t>
  </si>
  <si>
    <t>Body</t>
  </si>
  <si>
    <t>Pátek 8. 9. 2017 17:30 Tělovýchovná jednota A. F. K. S L I V E N E C - Tělovýchovná jednota Sokol Bílá Hora SLIVENEC UMT. 2017110G3J0102</t>
  </si>
  <si>
    <t>Neděle 10. 9. 2017 13:15 Sportovní klub Modřany, z.s. - SK Slavia Praha - fotbal a.s. - dívky MODŘANY T. 2017110G3J0101</t>
  </si>
  <si>
    <t>Neděle 10. 9. 2017 15:15 Sportovní klub Union Vršovice, z.s. - TJ Sokol Stodůlky z.s. VRŠOVICE UMT - MALÁ 2017110G3J0103</t>
  </si>
  <si>
    <t>Neděle 10. 9. 2017 15:30 Tělovýchovná jednota Ruzyně - Tělovýchovná jednota SLAVOJ SUCHDOL RUZYNĚ T 2017110G3J0104</t>
  </si>
  <si>
    <t>Neděle 10. 9. 2017 17:00 Tělovýchovná jednota Sokol Lochkov - 1. FC BARRANDOV z. s. LOCHKOV T 2017110G3J0105</t>
  </si>
  <si>
    <t>2. kolo</t>
  </si>
  <si>
    <t>Pátek 15. 9. 2017 17:30 Tělovýchovná jednota SLAVOJ SUCHDOL - Tělovýchovná jednota Sokol Lochkov SUCHDOL T. 2017110G3J0202</t>
  </si>
  <si>
    <t>Neděle 17. 9. 2017 08:30 SK Slavia Praha - fotbal a.s. - dívky - 1. FC BARRANDOV z. s. SLAVIA PRAHA UMT 2017110G3J0201</t>
  </si>
  <si>
    <t>Neděle 17. 9. 2017 12:15 Sportovní klub Modřany, z.s. - Tělovýchovná jednota A. F. K. S L I V E N E C MODŘANY T. 2017110G3J0205</t>
  </si>
  <si>
    <t>Neděle 17. 9. 2017 16:30 TJ Sokol Stodůlky z.s. - Tělovýchovná jednota Ruzyně STODŮLKY T. 2017110G3J0203</t>
  </si>
  <si>
    <t>Neděle 17. 9. 2017 16:30 Tělovýchovná jednota Sokol Bílá Hora - Sportovní klub Union Vršovice, z.s. BÍLÁ HORA UMT. 2017110G3J0204</t>
  </si>
  <si>
    <t>3. kolo</t>
  </si>
  <si>
    <t>Pátek 22. 9. 2017 17:30 Tělovýchovná jednota A. F. K. S L I V E N E C - SK Slavia Praha - fotbal a.s. - dívky SLIVENEC UMT. 2017110G3J0301</t>
  </si>
  <si>
    <t>Sobota 23. 9. 2017 08:30 Sportovní klub Union Vršovice, z.s. - Sportovní klub Modřany, z.s. VRŠOVICE UMT - MALÁ 2017110G3J0302</t>
  </si>
  <si>
    <t>Neděle 24. 9. 2017 15:30 Tělovýchovná jednota Ruzyně - Tělovýchovná jednota Sokol Bílá Hora RUZYNĚ T 2017110G3J0303</t>
  </si>
  <si>
    <t>Neděle 24. 9. 2017 16:30 Tělovýchovná jednota Sokol Lochkov - TJ Sokol Stodůlky z.s. LOCHKOV T 2017110G3J0304</t>
  </si>
  <si>
    <t>Neděle 24. 9. 2017 16:30 1. FC BARRANDOV z. s. - Tělovýchovná jednota SLAVOJ SUCHDOL FK ZLÍCHOV T. 2017110G3J0305</t>
  </si>
  <si>
    <t>4. kolo</t>
  </si>
  <si>
    <t>Pátek 29. 9. 2017 17:30 Tělovýchovná jednota A. F. K. S L I V E N E C - Sportovní klub Union Vršovice, z.s. SLIVENEC UMT. 2017110G3J0405</t>
  </si>
  <si>
    <t>Neděle 1. 10. 2017 08:30 SK Slavia Praha - fotbal a.s. - dívky - Tělovýchovná jednota SLAVOJ SUCHDOL SLAVIA PRAHA UMT 2017110G3J0401</t>
  </si>
  <si>
    <t>Neděle 1. 10. 2017 12:15 Sportovní klub Modřany, z.s. - Tělovýchovná jednota Ruzyně MODŘANY T. 2017110G3J0404</t>
  </si>
  <si>
    <t>Neděle 1. 10. 2017 16:30 TJ Sokol Stodůlky z.s. - 1. FC BARRANDOV z. s. STODŮLKY T. 2017110G3J0402</t>
  </si>
  <si>
    <t>Neděle 1. 10. 2017 16:30 Tělovýchovná jednota Sokol Bílá Hora - Tělovýchovná jednota Sokol Lochkov BÍLÁ HORA UMT. 2017110G3J0403</t>
  </si>
  <si>
    <t>5. kolo</t>
  </si>
  <si>
    <t>Pátek 6. 10. 2017 16:30 Sportovní klub Union Vršovice, z.s. - SK Slavia Praha - fotbal a.s. - dívky VRŠOVICE UMT - MALÁ 2017110G3J0501</t>
  </si>
  <si>
    <t>Pátek 6. 10. 2017 17:30 Tělovýchovná jednota SLAVOJ SUCHDOL - TJ Sokol Stodůlky z.s. SUCHDOL T. 2017110G3J0505</t>
  </si>
  <si>
    <t>Neděle 8. 10. 2017 15:30 Tělovýchovná jednota Ruzyně - Tělovýchovná jednota A. F. K. S L I V E N E C RUZYNĚ T 2017110G3J0502</t>
  </si>
  <si>
    <t>Neděle 8. 10. 2017 16:00 Tělovýchovná jednota Sokol Lochkov - Sportovní klub Modřany, z.s. LOCHKOV T 2017110G3J0503</t>
  </si>
  <si>
    <t>Neděle 8. 10. 2017 16:00 1. FC BARRANDOV z. s. - Tělovýchovná jednota Sokol Bílá Hora FK ZLÍCHOV T. 2017110G3J0504</t>
  </si>
  <si>
    <t>6. kolo</t>
  </si>
  <si>
    <t>Pátek 13. 10. 2017 17:30 Tělovýchovná jednota A. F. K. S L I V E N E C - Tělovýchovná jednota Sokol Lochkov SLIVENEC UMT. 2017110G3J0604</t>
  </si>
  <si>
    <t>Neděle 15. 10. 2017 08:30 SK Slavia Praha - fotbal a.s. - dívky - TJ Sokol Stodůlky z.s. SLAVIA PRAHA UMT 2017110G3J0601</t>
  </si>
  <si>
    <t>Neděle 15. 10. 2017 10:15 Sportovní klub Modřany, z.s. - 1. FC BARRANDOV z. s. MODŘANY T. 2017110G3J0603</t>
  </si>
  <si>
    <t>Neděle 15. 10. 2017 13:45 Sportovní klub Union Vršovice, z.s. - Tělovýchovná jednota Ruzyně VRŠOVICE UMT - MALÁ 2017110G3J0605</t>
  </si>
  <si>
    <t>Neděle 15. 10. 2017 15:30 Tělovýchovná jednota Sokol Bílá Hora - Tělovýchovná jednota SLAVOJ SUCHDOL BÍLÁ HORA UMT. 2017110G3J0602</t>
  </si>
  <si>
    <t>7. kolo</t>
  </si>
  <si>
    <t>Pátek 20. 10. 2017 17:30 Tělovýchovná jednota SLAVOJ SUCHDOL - Sportovní klub Modřany, z.s. SUCHDOL T. 2017110G3J0704</t>
  </si>
  <si>
    <t>Neděle 22. 10. 2017 15:30 TJ Sokol Stodůlky z.s. - Tělovýchovná jednota Sokol Bílá Hora STODŮLKY T. 2017110G3J0705</t>
  </si>
  <si>
    <t>Neděle 22. 10. 2017 15:30 Tělovýchovná jednota Ruzyně - SK Slavia Praha - fotbal a.s. - dívky RUZYNĚ T 2017110G3J0701</t>
  </si>
  <si>
    <t>Neděle 22. 10. 2017 15:30 Tělovýchovná jednota Sokol Lochkov - Sportovní klub Union Vršovice, z.s. LOCHKOV T 2017110G3J0702</t>
  </si>
  <si>
    <t>Neděle 22. 10. 2017 15:30 1. FC BARRANDOV z. s. - Tělovýchovná jednota A. F. K. S L I V E N E C FK ZLÍCHOV T. 2017110G3J0703</t>
  </si>
  <si>
    <t>8. kolo</t>
  </si>
  <si>
    <t>Středa 25. 10. 2017 17:30 Tělovýchovná jednota A. F. K. S L I V E N E C - Tělovýchovná jednota SLAVOJ SUCHDOL SLIVENEC UMT. 2017110G3J0803</t>
  </si>
  <si>
    <t>Neděle 29. 10. 2017 08:30 SK Slavia Praha - fotbal a.s. - dívky - Tělovýchovná jednota Sokol Bílá Hora SLAVIA PRAHA UMT 2017110G3J0801</t>
  </si>
  <si>
    <t>Neděle 29. 10. 2017 10:15 Sportovní klub Modřany, z.s. - TJ Sokol Stodůlky z.s. MODŘANY T. 2017110G3J0802</t>
  </si>
  <si>
    <t>Neděle 29. 10. 2017 11:00 Sportovní klub Union Vršovice, z.s. - 1. FC BARRANDOV z. s. VRŠOVICE UMT - MALÁ 2017110G3J0804</t>
  </si>
  <si>
    <t>Neděle 29. 10. 2017 15:30 Tělovýchovná jednota Ruzyně - Tělovýchovná jednota Sokol Lochkov RUZYNĚ T 2017110G3J0805</t>
  </si>
  <si>
    <t>9. kolo</t>
  </si>
  <si>
    <t>Pátek 3. 11. 2017 17:30 Tělovýchovná jednota SLAVOJ SUCHDOL - Sportovní klub Union Vršovice, z.s. SUCHDOL T. 2017110G3J0903</t>
  </si>
  <si>
    <t>Neděle 5. 11. 2017 14:00 TJ Sokol Stodůlky z.s. - Tělovýchovná jednota A. F. K. S L I V E N E C STODŮLKY T. 2017110G3J0904</t>
  </si>
  <si>
    <t>Neděle 5. 11. 2017 14:00 Tělovýchovná jednota Sokol Bílá Hora - Sportovní klub Modřany, z.s. BÍLÁ HORA UMT. 2017110G3J0905</t>
  </si>
  <si>
    <t>Neděle 5. 11. 2017 14:00 Tělovýchovná jednota Sokol Lochkov - SK Slavia Praha - fotbal a.s. - dívky LOCHKOV T 2017110G3J0901</t>
  </si>
  <si>
    <t>Neděle 5. 11. 2017 14:00 1. FC BARRANDOV z. s. - Tělovýchovná jednota Ruzyně FK ZLÍCHOV T. 2017110G3J0902</t>
  </si>
  <si>
    <t>skok do dálky</t>
  </si>
  <si>
    <t>hod míčem</t>
  </si>
  <si>
    <t>švihadlo</t>
  </si>
  <si>
    <t>běh</t>
  </si>
  <si>
    <t>slalom</t>
  </si>
  <si>
    <t>kop na branku</t>
  </si>
  <si>
    <t>Remy Tsoussa</t>
  </si>
  <si>
    <t>Honza Dudka</t>
  </si>
  <si>
    <t>Sára Supová</t>
  </si>
  <si>
    <t>Adélka Blažková</t>
  </si>
  <si>
    <t>Betka</t>
  </si>
  <si>
    <t>MIN</t>
  </si>
  <si>
    <t>MAX</t>
  </si>
  <si>
    <t>pořadí</t>
  </si>
  <si>
    <t xml:space="preserve">Poznámka: </t>
  </si>
  <si>
    <t>nejmenší součet pořadí (sloupec CELKEM) je nejlepší výsledek</t>
  </si>
  <si>
    <t>výsledek byl doplněn o kategorii přístupu a chování - díky tomu se na 1. místo posunul Páťa</t>
  </si>
  <si>
    <t>pomoc</t>
  </si>
  <si>
    <t>Zápasy</t>
  </si>
  <si>
    <t>G+</t>
  </si>
  <si>
    <t>G-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</si>
</sst>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FF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theme="0" tint="-0.499984740745262"/>
      </bottom>
      <diagonal/>
    </border>
    <border>
      <left/>
      <right/>
      <top style="thin">
        <color indexed="64"/>
      </top>
      <bottom style="dash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dashed">
        <color theme="0" tint="-0.499984740745262"/>
      </bottom>
      <diagonal/>
    </border>
    <border>
      <left style="medium">
        <color indexed="64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/>
      <top style="dashed">
        <color theme="0" tint="-0.499984740745262"/>
      </top>
      <bottom style="thin">
        <color indexed="64"/>
      </bottom>
      <diagonal/>
    </border>
    <border>
      <left/>
      <right/>
      <top style="dashed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dashed">
        <color theme="0" tint="-0.499984740745262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/>
    </xf>
    <xf numFmtId="0" fontId="0" fillId="3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wrapText="1"/>
    </xf>
    <xf numFmtId="0" fontId="7" fillId="0" borderId="24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0" fontId="7" fillId="0" borderId="26" xfId="0" applyFont="1" applyFill="1" applyBorder="1" applyAlignment="1">
      <alignment wrapText="1"/>
    </xf>
    <xf numFmtId="2" fontId="7" fillId="0" borderId="27" xfId="0" applyNumberFormat="1" applyFont="1" applyFill="1" applyBorder="1" applyAlignment="1">
      <alignment horizontal="center" wrapText="1"/>
    </xf>
    <xf numFmtId="0" fontId="7" fillId="0" borderId="27" xfId="0" applyFont="1" applyFill="1" applyBorder="1" applyAlignment="1">
      <alignment wrapText="1"/>
    </xf>
    <xf numFmtId="0" fontId="7" fillId="0" borderId="27" xfId="0" applyFont="1" applyFill="1" applyBorder="1" applyAlignment="1">
      <alignment horizontal="center" wrapText="1"/>
    </xf>
    <xf numFmtId="164" fontId="7" fillId="0" borderId="27" xfId="0" applyNumberFormat="1" applyFont="1" applyFill="1" applyBorder="1" applyAlignment="1">
      <alignment horizontal="center" wrapText="1"/>
    </xf>
    <xf numFmtId="0" fontId="7" fillId="0" borderId="28" xfId="0" applyFont="1" applyFill="1" applyBorder="1" applyAlignment="1">
      <alignment wrapText="1"/>
    </xf>
    <xf numFmtId="0" fontId="6" fillId="0" borderId="29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wrapText="1"/>
    </xf>
    <xf numFmtId="2" fontId="7" fillId="0" borderId="34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wrapText="1"/>
    </xf>
    <xf numFmtId="164" fontId="7" fillId="0" borderId="34" xfId="0" applyNumberFormat="1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 wrapText="1"/>
    </xf>
    <xf numFmtId="0" fontId="7" fillId="0" borderId="37" xfId="0" applyFont="1" applyFill="1" applyBorder="1" applyAlignment="1">
      <alignment wrapText="1"/>
    </xf>
    <xf numFmtId="2" fontId="7" fillId="0" borderId="38" xfId="0" applyNumberFormat="1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38" xfId="0" applyFont="1" applyFill="1" applyBorder="1" applyAlignment="1">
      <alignment horizontal="center" wrapText="1"/>
    </xf>
    <xf numFmtId="164" fontId="7" fillId="0" borderId="38" xfId="0" applyNumberFormat="1" applyFont="1" applyFill="1" applyBorder="1" applyAlignment="1">
      <alignment horizontal="center" wrapText="1"/>
    </xf>
    <xf numFmtId="0" fontId="7" fillId="0" borderId="40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wrapText="1"/>
    </xf>
    <xf numFmtId="2" fontId="7" fillId="0" borderId="42" xfId="0" applyNumberFormat="1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wrapText="1"/>
    </xf>
    <xf numFmtId="0" fontId="7" fillId="0" borderId="42" xfId="0" applyFont="1" applyFill="1" applyBorder="1" applyAlignment="1">
      <alignment horizontal="center" wrapText="1"/>
    </xf>
    <xf numFmtId="164" fontId="7" fillId="0" borderId="42" xfId="0" applyNumberFormat="1" applyFont="1" applyFill="1" applyBorder="1" applyAlignment="1">
      <alignment horizontal="center" wrapText="1"/>
    </xf>
    <xf numFmtId="0" fontId="7" fillId="0" borderId="44" xfId="0" applyFont="1" applyFill="1" applyBorder="1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3" fontId="0" fillId="0" borderId="20" xfId="0" applyNumberFormat="1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23" xfId="0" applyNumberFormat="1" applyFont="1" applyBorder="1" applyAlignment="1">
      <alignment horizontal="center"/>
    </xf>
    <xf numFmtId="0" fontId="1" fillId="4" borderId="0" xfId="0" applyFont="1" applyFill="1"/>
    <xf numFmtId="0" fontId="0" fillId="4" borderId="0" xfId="0" applyFont="1" applyFill="1" applyAlignment="1"/>
    <xf numFmtId="0" fontId="0" fillId="4" borderId="0" xfId="0" applyFont="1" applyFill="1" applyAlignment="1">
      <alignment horizontal="center"/>
    </xf>
    <xf numFmtId="3" fontId="0" fillId="4" borderId="19" xfId="0" applyNumberFormat="1" applyFont="1" applyFill="1" applyBorder="1" applyAlignment="1">
      <alignment horizontal="center"/>
    </xf>
    <xf numFmtId="3" fontId="0" fillId="4" borderId="20" xfId="0" applyNumberFormat="1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3" fontId="0" fillId="5" borderId="19" xfId="0" applyNumberFormat="1" applyFont="1" applyFill="1" applyBorder="1" applyAlignment="1">
      <alignment horizontal="center"/>
    </xf>
    <xf numFmtId="3" fontId="0" fillId="5" borderId="20" xfId="0" applyNumberFormat="1" applyFont="1" applyFill="1" applyBorder="1" applyAlignment="1">
      <alignment horizontal="center"/>
    </xf>
    <xf numFmtId="3" fontId="0" fillId="5" borderId="21" xfId="0" applyNumberFormat="1" applyFont="1" applyFill="1" applyBorder="1" applyAlignment="1">
      <alignment horizontal="center"/>
    </xf>
    <xf numFmtId="3" fontId="0" fillId="5" borderId="23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0" fillId="6" borderId="0" xfId="0" applyFont="1" applyFill="1" applyAlignment="1"/>
    <xf numFmtId="0" fontId="0" fillId="6" borderId="0" xfId="0" applyFont="1" applyFill="1" applyAlignment="1">
      <alignment horizontal="center"/>
    </xf>
    <xf numFmtId="0" fontId="1" fillId="6" borderId="21" xfId="0" applyFont="1" applyFill="1" applyBorder="1"/>
    <xf numFmtId="0" fontId="1" fillId="6" borderId="22" xfId="0" applyFont="1" applyFill="1" applyBorder="1"/>
    <xf numFmtId="0" fontId="1" fillId="6" borderId="23" xfId="0" applyFont="1" applyFill="1" applyBorder="1"/>
    <xf numFmtId="0" fontId="1" fillId="6" borderId="2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/>
    </xf>
    <xf numFmtId="0" fontId="0" fillId="6" borderId="17" xfId="0" applyFont="1" applyFill="1" applyBorder="1" applyAlignment="1"/>
    <xf numFmtId="0" fontId="0" fillId="6" borderId="18" xfId="0" applyFont="1" applyFill="1" applyBorder="1" applyAlignment="1"/>
    <xf numFmtId="0" fontId="1" fillId="6" borderId="17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38100</xdr:rowOff>
    </xdr:from>
    <xdr:to>
      <xdr:col>1</xdr:col>
      <xdr:colOff>265725</xdr:colOff>
      <xdr:row>1</xdr:row>
      <xdr:rowOff>218100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571500"/>
          <a:ext cx="180000" cy="180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85725</xdr:colOff>
      <xdr:row>6</xdr:row>
      <xdr:rowOff>38100</xdr:rowOff>
    </xdr:from>
    <xdr:to>
      <xdr:col>1</xdr:col>
      <xdr:colOff>265725</xdr:colOff>
      <xdr:row>6</xdr:row>
      <xdr:rowOff>218100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2171700"/>
          <a:ext cx="180000" cy="180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85725</xdr:colOff>
      <xdr:row>10</xdr:row>
      <xdr:rowOff>38100</xdr:rowOff>
    </xdr:from>
    <xdr:to>
      <xdr:col>1</xdr:col>
      <xdr:colOff>265725</xdr:colOff>
      <xdr:row>10</xdr:row>
      <xdr:rowOff>218100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4350" y="2705100"/>
          <a:ext cx="180000" cy="180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85725</xdr:colOff>
      <xdr:row>7</xdr:row>
      <xdr:rowOff>38100</xdr:rowOff>
    </xdr:from>
    <xdr:to>
      <xdr:col>1</xdr:col>
      <xdr:colOff>265725</xdr:colOff>
      <xdr:row>7</xdr:row>
      <xdr:rowOff>218100</xdr:rowOff>
    </xdr:to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4350" y="2438400"/>
          <a:ext cx="180000" cy="180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85725</xdr:colOff>
      <xdr:row>8</xdr:row>
      <xdr:rowOff>38100</xdr:rowOff>
    </xdr:from>
    <xdr:to>
      <xdr:col>1</xdr:col>
      <xdr:colOff>265725</xdr:colOff>
      <xdr:row>8</xdr:row>
      <xdr:rowOff>218100</xdr:rowOff>
    </xdr:to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4350" y="838200"/>
          <a:ext cx="180000" cy="180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85725</xdr:colOff>
      <xdr:row>5</xdr:row>
      <xdr:rowOff>38100</xdr:rowOff>
    </xdr:from>
    <xdr:to>
      <xdr:col>1</xdr:col>
      <xdr:colOff>265725</xdr:colOff>
      <xdr:row>5</xdr:row>
      <xdr:rowOff>218100</xdr:rowOff>
    </xdr:to>
    <xdr:pic>
      <xdr:nvPicPr>
        <xdr:cNvPr id="7" name="image6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14350" y="1371600"/>
          <a:ext cx="180000" cy="180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85725</xdr:colOff>
      <xdr:row>4</xdr:row>
      <xdr:rowOff>38100</xdr:rowOff>
    </xdr:from>
    <xdr:to>
      <xdr:col>1</xdr:col>
      <xdr:colOff>265725</xdr:colOff>
      <xdr:row>4</xdr:row>
      <xdr:rowOff>218100</xdr:rowOff>
    </xdr:to>
    <xdr:pic>
      <xdr:nvPicPr>
        <xdr:cNvPr id="8" name="image7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14350" y="1905000"/>
          <a:ext cx="180000" cy="180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85725</xdr:colOff>
      <xdr:row>2</xdr:row>
      <xdr:rowOff>38100</xdr:rowOff>
    </xdr:from>
    <xdr:to>
      <xdr:col>1</xdr:col>
      <xdr:colOff>265725</xdr:colOff>
      <xdr:row>2</xdr:row>
      <xdr:rowOff>218100</xdr:rowOff>
    </xdr:to>
    <xdr:pic>
      <xdr:nvPicPr>
        <xdr:cNvPr id="9" name="image8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14350" y="1104900"/>
          <a:ext cx="180000" cy="180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85725</xdr:colOff>
      <xdr:row>9</xdr:row>
      <xdr:rowOff>38100</xdr:rowOff>
    </xdr:from>
    <xdr:to>
      <xdr:col>1</xdr:col>
      <xdr:colOff>265725</xdr:colOff>
      <xdr:row>9</xdr:row>
      <xdr:rowOff>218100</xdr:rowOff>
    </xdr:to>
    <xdr:pic>
      <xdr:nvPicPr>
        <xdr:cNvPr id="10" name="image9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14350" y="304800"/>
          <a:ext cx="180000" cy="180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85725</xdr:colOff>
      <xdr:row>3</xdr:row>
      <xdr:rowOff>38100</xdr:rowOff>
    </xdr:from>
    <xdr:to>
      <xdr:col>1</xdr:col>
      <xdr:colOff>265725</xdr:colOff>
      <xdr:row>3</xdr:row>
      <xdr:rowOff>218100</xdr:rowOff>
    </xdr:to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14350" y="1638300"/>
          <a:ext cx="180000" cy="1800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showGridLines="0" workbookViewId="0">
      <selection activeCell="O21" sqref="O21"/>
    </sheetView>
  </sheetViews>
  <sheetFormatPr defaultColWidth="14.42578125" defaultRowHeight="15" customHeight="1" x14ac:dyDescent="0.25"/>
  <cols>
    <col min="1" max="1" width="15.42578125" style="17" bestFit="1" customWidth="1"/>
    <col min="2" max="2" width="9.85546875" style="17" customWidth="1"/>
    <col min="3" max="3" width="6.5703125" style="17" bestFit="1" customWidth="1"/>
    <col min="4" max="4" width="9.85546875" style="17" customWidth="1"/>
    <col min="5" max="5" width="6.5703125" style="17" bestFit="1" customWidth="1"/>
    <col min="6" max="6" width="9.85546875" style="17" customWidth="1"/>
    <col min="7" max="7" width="6.5703125" style="17" bestFit="1" customWidth="1"/>
    <col min="8" max="8" width="9.85546875" style="17" customWidth="1"/>
    <col min="9" max="9" width="6.5703125" style="17" bestFit="1" customWidth="1"/>
    <col min="10" max="10" width="9.85546875" style="17" customWidth="1"/>
    <col min="11" max="11" width="6.5703125" style="17" bestFit="1" customWidth="1"/>
    <col min="12" max="12" width="9.85546875" style="17" customWidth="1"/>
    <col min="13" max="13" width="6.5703125" style="17" bestFit="1" customWidth="1"/>
    <col min="14" max="14" width="9.85546875" style="17" customWidth="1"/>
    <col min="15" max="16384" width="14.42578125" style="17"/>
  </cols>
  <sheetData>
    <row r="1" spans="1:14" ht="30" x14ac:dyDescent="0.25">
      <c r="A1" s="29" t="s">
        <v>0</v>
      </c>
      <c r="B1" s="30" t="s">
        <v>109</v>
      </c>
      <c r="C1" s="32" t="s">
        <v>122</v>
      </c>
      <c r="D1" s="30" t="s">
        <v>110</v>
      </c>
      <c r="E1" s="32" t="s">
        <v>122</v>
      </c>
      <c r="F1" s="30" t="s">
        <v>111</v>
      </c>
      <c r="G1" s="32" t="s">
        <v>122</v>
      </c>
      <c r="H1" s="30" t="s">
        <v>112</v>
      </c>
      <c r="I1" s="32" t="s">
        <v>122</v>
      </c>
      <c r="J1" s="30" t="s">
        <v>113</v>
      </c>
      <c r="K1" s="32" t="s">
        <v>122</v>
      </c>
      <c r="L1" s="30" t="s">
        <v>114</v>
      </c>
      <c r="M1" s="32" t="s">
        <v>122</v>
      </c>
      <c r="N1" s="31" t="s">
        <v>11</v>
      </c>
    </row>
    <row r="2" spans="1:14" x14ac:dyDescent="0.25">
      <c r="A2" s="33" t="s">
        <v>1</v>
      </c>
      <c r="B2" s="34">
        <v>4</v>
      </c>
      <c r="C2" s="35">
        <v>4</v>
      </c>
      <c r="D2" s="36">
        <v>15</v>
      </c>
      <c r="E2" s="35">
        <v>3</v>
      </c>
      <c r="F2" s="36">
        <v>11</v>
      </c>
      <c r="G2" s="35">
        <v>12</v>
      </c>
      <c r="H2" s="37">
        <v>44.27</v>
      </c>
      <c r="I2" s="35">
        <v>12</v>
      </c>
      <c r="J2" s="34">
        <v>25.19</v>
      </c>
      <c r="K2" s="35">
        <v>8</v>
      </c>
      <c r="L2" s="36">
        <v>3</v>
      </c>
      <c r="M2" s="35">
        <v>1</v>
      </c>
      <c r="N2" s="38">
        <v>40</v>
      </c>
    </row>
    <row r="3" spans="1:14" x14ac:dyDescent="0.25">
      <c r="A3" s="39" t="s">
        <v>2</v>
      </c>
      <c r="B3" s="40">
        <v>3.5</v>
      </c>
      <c r="C3" s="41">
        <v>6</v>
      </c>
      <c r="D3" s="42">
        <v>12</v>
      </c>
      <c r="E3" s="41">
        <v>6</v>
      </c>
      <c r="F3" s="42">
        <v>22</v>
      </c>
      <c r="G3" s="41">
        <v>8</v>
      </c>
      <c r="H3" s="43">
        <v>45.75</v>
      </c>
      <c r="I3" s="41">
        <v>14</v>
      </c>
      <c r="J3" s="40">
        <v>23.05</v>
      </c>
      <c r="K3" s="41">
        <v>3</v>
      </c>
      <c r="L3" s="42">
        <v>1</v>
      </c>
      <c r="M3" s="41">
        <v>3</v>
      </c>
      <c r="N3" s="44">
        <v>40</v>
      </c>
    </row>
    <row r="4" spans="1:14" x14ac:dyDescent="0.25">
      <c r="A4" s="39" t="s">
        <v>3</v>
      </c>
      <c r="B4" s="40">
        <v>3.75</v>
      </c>
      <c r="C4" s="41">
        <v>5</v>
      </c>
      <c r="D4" s="42">
        <v>12</v>
      </c>
      <c r="E4" s="41">
        <v>6</v>
      </c>
      <c r="F4" s="42">
        <v>15</v>
      </c>
      <c r="G4" s="41">
        <v>11</v>
      </c>
      <c r="H4" s="43">
        <v>41.21</v>
      </c>
      <c r="I4" s="41">
        <v>4</v>
      </c>
      <c r="J4" s="40">
        <v>23.97</v>
      </c>
      <c r="K4" s="41">
        <v>5</v>
      </c>
      <c r="L4" s="42">
        <v>0</v>
      </c>
      <c r="M4" s="41">
        <v>4</v>
      </c>
      <c r="N4" s="44">
        <v>35</v>
      </c>
    </row>
    <row r="5" spans="1:14" x14ac:dyDescent="0.25">
      <c r="A5" s="39" t="s">
        <v>115</v>
      </c>
      <c r="B5" s="40">
        <v>4.5</v>
      </c>
      <c r="C5" s="41">
        <v>2</v>
      </c>
      <c r="D5" s="42">
        <v>13</v>
      </c>
      <c r="E5" s="41">
        <v>5</v>
      </c>
      <c r="F5" s="42">
        <v>23</v>
      </c>
      <c r="G5" s="41">
        <v>7</v>
      </c>
      <c r="H5" s="43">
        <v>41.58</v>
      </c>
      <c r="I5" s="41">
        <v>6</v>
      </c>
      <c r="J5" s="40">
        <v>27.5</v>
      </c>
      <c r="K5" s="41">
        <v>11</v>
      </c>
      <c r="L5" s="42">
        <v>0</v>
      </c>
      <c r="M5" s="41">
        <v>4</v>
      </c>
      <c r="N5" s="44">
        <v>35</v>
      </c>
    </row>
    <row r="6" spans="1:14" x14ac:dyDescent="0.25">
      <c r="A6" s="39" t="s">
        <v>4</v>
      </c>
      <c r="B6" s="40">
        <v>4.25</v>
      </c>
      <c r="C6" s="41">
        <v>3</v>
      </c>
      <c r="D6" s="42">
        <v>14</v>
      </c>
      <c r="E6" s="41">
        <v>4</v>
      </c>
      <c r="F6" s="42">
        <v>36</v>
      </c>
      <c r="G6" s="41">
        <v>2</v>
      </c>
      <c r="H6" s="43">
        <v>43.76</v>
      </c>
      <c r="I6" s="41">
        <v>11</v>
      </c>
      <c r="J6" s="40">
        <v>32.369999999999997</v>
      </c>
      <c r="K6" s="41">
        <v>14</v>
      </c>
      <c r="L6" s="42">
        <v>0</v>
      </c>
      <c r="M6" s="41">
        <v>4</v>
      </c>
      <c r="N6" s="44">
        <v>38</v>
      </c>
    </row>
    <row r="7" spans="1:14" x14ac:dyDescent="0.25">
      <c r="A7" s="39" t="s">
        <v>5</v>
      </c>
      <c r="B7" s="40">
        <v>3.5</v>
      </c>
      <c r="C7" s="41">
        <v>6</v>
      </c>
      <c r="D7" s="42">
        <v>10</v>
      </c>
      <c r="E7" s="41">
        <v>7</v>
      </c>
      <c r="F7" s="42">
        <v>15</v>
      </c>
      <c r="G7" s="41">
        <v>11</v>
      </c>
      <c r="H7" s="43">
        <v>42.42</v>
      </c>
      <c r="I7" s="41">
        <v>10</v>
      </c>
      <c r="J7" s="40">
        <v>28.16</v>
      </c>
      <c r="K7" s="41">
        <v>12</v>
      </c>
      <c r="L7" s="42">
        <v>0</v>
      </c>
      <c r="M7" s="41">
        <v>4</v>
      </c>
      <c r="N7" s="44">
        <v>50</v>
      </c>
    </row>
    <row r="8" spans="1:14" x14ac:dyDescent="0.25">
      <c r="A8" s="39" t="s">
        <v>6</v>
      </c>
      <c r="B8" s="40">
        <v>4</v>
      </c>
      <c r="C8" s="41">
        <v>4</v>
      </c>
      <c r="D8" s="42">
        <v>17</v>
      </c>
      <c r="E8" s="41">
        <v>1</v>
      </c>
      <c r="F8" s="42">
        <v>18</v>
      </c>
      <c r="G8" s="41">
        <v>9</v>
      </c>
      <c r="H8" s="43">
        <v>41.77</v>
      </c>
      <c r="I8" s="41">
        <v>7</v>
      </c>
      <c r="J8" s="40">
        <v>23.9</v>
      </c>
      <c r="K8" s="41">
        <v>4</v>
      </c>
      <c r="L8" s="42">
        <v>1</v>
      </c>
      <c r="M8" s="41">
        <v>3</v>
      </c>
      <c r="N8" s="44">
        <v>28</v>
      </c>
    </row>
    <row r="9" spans="1:14" x14ac:dyDescent="0.25">
      <c r="A9" s="39" t="s">
        <v>7</v>
      </c>
      <c r="B9" s="40">
        <v>4</v>
      </c>
      <c r="C9" s="41">
        <v>4</v>
      </c>
      <c r="D9" s="42">
        <v>15</v>
      </c>
      <c r="E9" s="41">
        <v>3</v>
      </c>
      <c r="F9" s="42">
        <v>35</v>
      </c>
      <c r="G9" s="41">
        <v>3</v>
      </c>
      <c r="H9" s="43">
        <v>40.35</v>
      </c>
      <c r="I9" s="41">
        <v>2</v>
      </c>
      <c r="J9" s="40">
        <v>24.03</v>
      </c>
      <c r="K9" s="41">
        <v>6</v>
      </c>
      <c r="L9" s="42">
        <v>2</v>
      </c>
      <c r="M9" s="41">
        <v>2</v>
      </c>
      <c r="N9" s="44">
        <v>20</v>
      </c>
    </row>
    <row r="10" spans="1:14" x14ac:dyDescent="0.25">
      <c r="A10" s="39" t="s">
        <v>8</v>
      </c>
      <c r="B10" s="40">
        <v>4.5</v>
      </c>
      <c r="C10" s="41">
        <v>2</v>
      </c>
      <c r="D10" s="42">
        <v>17</v>
      </c>
      <c r="E10" s="41">
        <v>1</v>
      </c>
      <c r="F10" s="42">
        <v>38</v>
      </c>
      <c r="G10" s="41">
        <v>1</v>
      </c>
      <c r="H10" s="43">
        <v>42.34</v>
      </c>
      <c r="I10" s="41">
        <v>9</v>
      </c>
      <c r="J10" s="40">
        <v>21.07</v>
      </c>
      <c r="K10" s="41">
        <v>1</v>
      </c>
      <c r="L10" s="42">
        <v>1</v>
      </c>
      <c r="M10" s="41">
        <v>3</v>
      </c>
      <c r="N10" s="44">
        <v>17</v>
      </c>
    </row>
    <row r="11" spans="1:14" x14ac:dyDescent="0.25">
      <c r="A11" s="39" t="s">
        <v>9</v>
      </c>
      <c r="B11" s="40">
        <v>4.25</v>
      </c>
      <c r="C11" s="41">
        <v>3</v>
      </c>
      <c r="D11" s="42">
        <v>16</v>
      </c>
      <c r="E11" s="41">
        <v>2</v>
      </c>
      <c r="F11" s="42">
        <v>33</v>
      </c>
      <c r="G11" s="41">
        <v>5</v>
      </c>
      <c r="H11" s="43">
        <v>39</v>
      </c>
      <c r="I11" s="41">
        <v>1</v>
      </c>
      <c r="J11" s="40">
        <v>22.87</v>
      </c>
      <c r="K11" s="41">
        <v>2</v>
      </c>
      <c r="L11" s="42">
        <v>1</v>
      </c>
      <c r="M11" s="41">
        <v>3</v>
      </c>
      <c r="N11" s="44">
        <v>16</v>
      </c>
    </row>
    <row r="12" spans="1:14" x14ac:dyDescent="0.25">
      <c r="A12" s="39" t="s">
        <v>116</v>
      </c>
      <c r="B12" s="40">
        <v>4</v>
      </c>
      <c r="C12" s="41">
        <v>4</v>
      </c>
      <c r="D12" s="42">
        <v>13</v>
      </c>
      <c r="E12" s="41">
        <v>5</v>
      </c>
      <c r="F12" s="42">
        <v>22</v>
      </c>
      <c r="G12" s="41">
        <v>8</v>
      </c>
      <c r="H12" s="43">
        <v>41.27</v>
      </c>
      <c r="I12" s="41">
        <v>5</v>
      </c>
      <c r="J12" s="40">
        <v>26.57</v>
      </c>
      <c r="K12" s="41">
        <v>10</v>
      </c>
      <c r="L12" s="42">
        <v>1</v>
      </c>
      <c r="M12" s="41">
        <v>3</v>
      </c>
      <c r="N12" s="44">
        <v>35</v>
      </c>
    </row>
    <row r="13" spans="1:14" x14ac:dyDescent="0.25">
      <c r="A13" s="39" t="s">
        <v>117</v>
      </c>
      <c r="B13" s="40">
        <v>5</v>
      </c>
      <c r="C13" s="41">
        <v>1</v>
      </c>
      <c r="D13" s="42">
        <v>15</v>
      </c>
      <c r="E13" s="41">
        <v>3</v>
      </c>
      <c r="F13" s="42">
        <v>34</v>
      </c>
      <c r="G13" s="41">
        <v>4</v>
      </c>
      <c r="H13" s="43">
        <v>40.950000000000003</v>
      </c>
      <c r="I13" s="41">
        <v>3</v>
      </c>
      <c r="J13" s="40">
        <v>26.37</v>
      </c>
      <c r="K13" s="41">
        <v>9</v>
      </c>
      <c r="L13" s="42">
        <v>1</v>
      </c>
      <c r="M13" s="41">
        <v>3</v>
      </c>
      <c r="N13" s="44">
        <v>23</v>
      </c>
    </row>
    <row r="14" spans="1:14" x14ac:dyDescent="0.25">
      <c r="A14" s="39" t="s">
        <v>118</v>
      </c>
      <c r="B14" s="40">
        <v>3.75</v>
      </c>
      <c r="C14" s="41">
        <v>5</v>
      </c>
      <c r="D14" s="42">
        <v>12</v>
      </c>
      <c r="E14" s="41">
        <v>6</v>
      </c>
      <c r="F14" s="42">
        <v>29</v>
      </c>
      <c r="G14" s="41">
        <v>6</v>
      </c>
      <c r="H14" s="43">
        <v>45.66</v>
      </c>
      <c r="I14" s="41">
        <v>13</v>
      </c>
      <c r="J14" s="40">
        <v>25</v>
      </c>
      <c r="K14" s="41">
        <v>7</v>
      </c>
      <c r="L14" s="42">
        <v>2</v>
      </c>
      <c r="M14" s="41">
        <v>2</v>
      </c>
      <c r="N14" s="44">
        <v>39</v>
      </c>
    </row>
    <row r="15" spans="1:14" x14ac:dyDescent="0.25">
      <c r="A15" s="39" t="s">
        <v>10</v>
      </c>
      <c r="B15" s="40">
        <v>4.5</v>
      </c>
      <c r="C15" s="41">
        <v>2</v>
      </c>
      <c r="D15" s="42">
        <v>13</v>
      </c>
      <c r="E15" s="41">
        <v>5</v>
      </c>
      <c r="F15" s="42">
        <v>17</v>
      </c>
      <c r="G15" s="41">
        <v>10</v>
      </c>
      <c r="H15" s="43">
        <v>42.07</v>
      </c>
      <c r="I15" s="41">
        <v>8</v>
      </c>
      <c r="J15" s="40">
        <v>28.3</v>
      </c>
      <c r="K15" s="41">
        <v>13</v>
      </c>
      <c r="L15" s="42">
        <v>1</v>
      </c>
      <c r="M15" s="41">
        <v>3</v>
      </c>
      <c r="N15" s="44">
        <v>41</v>
      </c>
    </row>
    <row r="16" spans="1:14" x14ac:dyDescent="0.25">
      <c r="A16" s="45" t="s">
        <v>119</v>
      </c>
      <c r="B16" s="46">
        <v>3</v>
      </c>
      <c r="C16" s="47"/>
      <c r="D16" s="48">
        <v>8</v>
      </c>
      <c r="E16" s="47"/>
      <c r="F16" s="48">
        <v>15</v>
      </c>
      <c r="G16" s="47"/>
      <c r="H16" s="49">
        <v>54.84</v>
      </c>
      <c r="I16" s="47"/>
      <c r="J16" s="46">
        <v>24.06</v>
      </c>
      <c r="K16" s="47"/>
      <c r="L16" s="48">
        <v>0</v>
      </c>
      <c r="M16" s="47"/>
      <c r="N16" s="50"/>
    </row>
    <row r="17" spans="1:14" x14ac:dyDescent="0.25">
      <c r="A17" s="21" t="s">
        <v>120</v>
      </c>
      <c r="B17" s="19">
        <v>3.5</v>
      </c>
      <c r="C17" s="16"/>
      <c r="D17" s="18">
        <v>10</v>
      </c>
      <c r="E17" s="16"/>
      <c r="F17" s="18">
        <v>11</v>
      </c>
      <c r="G17" s="16"/>
      <c r="H17" s="20">
        <v>39</v>
      </c>
      <c r="I17" s="16"/>
      <c r="J17" s="19">
        <v>21.07</v>
      </c>
      <c r="K17" s="16"/>
      <c r="L17" s="18">
        <v>0</v>
      </c>
      <c r="M17" s="16"/>
      <c r="N17" s="22"/>
    </row>
    <row r="18" spans="1:14" ht="15.75" thickBot="1" x14ac:dyDescent="0.3">
      <c r="A18" s="23" t="s">
        <v>121</v>
      </c>
      <c r="B18" s="24">
        <v>5</v>
      </c>
      <c r="C18" s="25"/>
      <c r="D18" s="26">
        <v>17</v>
      </c>
      <c r="E18" s="25"/>
      <c r="F18" s="26">
        <v>38</v>
      </c>
      <c r="G18" s="25"/>
      <c r="H18" s="27">
        <v>45.75</v>
      </c>
      <c r="I18" s="25"/>
      <c r="J18" s="24">
        <v>32.369999999999997</v>
      </c>
      <c r="K18" s="25"/>
      <c r="L18" s="26">
        <v>3</v>
      </c>
      <c r="M18" s="25"/>
      <c r="N18" s="28"/>
    </row>
    <row r="19" spans="1:14" ht="15" customHeight="1" x14ac:dyDescent="0.25">
      <c r="A19" s="75" t="s">
        <v>123</v>
      </c>
    </row>
    <row r="20" spans="1:14" ht="15" customHeight="1" x14ac:dyDescent="0.25">
      <c r="B20" s="74" t="s">
        <v>124</v>
      </c>
    </row>
    <row r="21" spans="1:14" ht="15" customHeight="1" x14ac:dyDescent="0.25">
      <c r="B21" s="74" t="s">
        <v>125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5"/>
  <sheetViews>
    <sheetView topLeftCell="A34" workbookViewId="0">
      <selection activeCell="F49" sqref="F49"/>
    </sheetView>
  </sheetViews>
  <sheetFormatPr defaultColWidth="14.42578125" defaultRowHeight="15" customHeight="1" x14ac:dyDescent="0.25"/>
  <cols>
    <col min="1" max="1" width="119.85546875" customWidth="1"/>
    <col min="2" max="3" width="10" customWidth="1"/>
    <col min="4" max="4" width="7.28515625" customWidth="1"/>
    <col min="5" max="8" width="6.7109375" customWidth="1"/>
    <col min="9" max="14" width="2.85546875" customWidth="1"/>
  </cols>
  <sheetData>
    <row r="1" spans="1:14" x14ac:dyDescent="0.25">
      <c r="A1" s="85"/>
      <c r="B1" s="85"/>
      <c r="C1" s="85"/>
      <c r="D1" s="86"/>
      <c r="E1" s="98" t="s">
        <v>17</v>
      </c>
      <c r="F1" s="99"/>
      <c r="G1" s="98" t="s">
        <v>55</v>
      </c>
      <c r="H1" s="99"/>
      <c r="I1" s="94" t="s">
        <v>51</v>
      </c>
      <c r="J1" s="95"/>
      <c r="K1" s="96"/>
      <c r="L1" s="97" t="s">
        <v>52</v>
      </c>
      <c r="M1" s="95"/>
      <c r="N1" s="96"/>
    </row>
    <row r="2" spans="1:14" x14ac:dyDescent="0.25">
      <c r="A2" s="88" t="s">
        <v>53</v>
      </c>
      <c r="B2" s="88" t="s">
        <v>51</v>
      </c>
      <c r="C2" s="88" t="s">
        <v>52</v>
      </c>
      <c r="D2" s="90" t="s">
        <v>54</v>
      </c>
      <c r="E2" s="100"/>
      <c r="F2" s="101"/>
      <c r="G2" s="100"/>
      <c r="H2" s="101"/>
      <c r="I2" s="87" t="s">
        <v>14</v>
      </c>
      <c r="J2" s="88" t="s">
        <v>15</v>
      </c>
      <c r="K2" s="89" t="s">
        <v>16</v>
      </c>
      <c r="L2" s="88" t="s">
        <v>14</v>
      </c>
      <c r="M2" s="88" t="s">
        <v>15</v>
      </c>
      <c r="N2" s="89" t="s">
        <v>16</v>
      </c>
    </row>
    <row r="3" spans="1:14" x14ac:dyDescent="0.25">
      <c r="A3" t="s">
        <v>56</v>
      </c>
      <c r="B3" t="s">
        <v>21</v>
      </c>
      <c r="C3" t="s">
        <v>30</v>
      </c>
      <c r="D3" s="1">
        <f t="shared" ref="D3:D55" si="0">IF(E3="",0,1)</f>
        <v>1</v>
      </c>
      <c r="E3" s="76">
        <v>16</v>
      </c>
      <c r="F3" s="77">
        <v>3</v>
      </c>
      <c r="G3" s="57">
        <f t="shared" ref="G3:G55" si="1">IF(D3=0,0,IF(E3&gt;F3,3,IF(E3=F3,1,0)))</f>
        <v>3</v>
      </c>
      <c r="H3" s="58">
        <f t="shared" ref="H3:H55" si="2">IF(D3=0,0,IF(F3&gt;E3,3,IF(E3=F3,1,0)))</f>
        <v>0</v>
      </c>
      <c r="I3" s="53">
        <f t="shared" ref="I3:I55" si="3">IF($G3=3,1,0)</f>
        <v>1</v>
      </c>
      <c r="J3" s="51">
        <f t="shared" ref="J3:J55" si="4">IF($G3=1,1,0)</f>
        <v>0</v>
      </c>
      <c r="K3" s="52">
        <f t="shared" ref="K3:K55" si="5">IF(AND($G3=0,$D3=1),1,0)</f>
        <v>0</v>
      </c>
      <c r="L3" s="51">
        <f t="shared" ref="L3:L55" si="6">IF($H3=3,1,0)</f>
        <v>0</v>
      </c>
      <c r="M3" s="51">
        <f t="shared" ref="M3:M55" si="7">IF($H3=1,1,0)</f>
        <v>0</v>
      </c>
      <c r="N3" s="52">
        <f t="shared" ref="N3:N55" si="8">IF(AND($H3=0,$D3=1),1,0)</f>
        <v>1</v>
      </c>
    </row>
    <row r="4" spans="1:14" x14ac:dyDescent="0.25">
      <c r="A4" t="s">
        <v>57</v>
      </c>
      <c r="B4" t="s">
        <v>37</v>
      </c>
      <c r="C4" t="s">
        <v>43</v>
      </c>
      <c r="D4" s="1">
        <f t="shared" si="0"/>
        <v>1</v>
      </c>
      <c r="E4" s="76">
        <v>11</v>
      </c>
      <c r="F4" s="77">
        <v>11</v>
      </c>
      <c r="G4" s="57">
        <f t="shared" si="1"/>
        <v>1</v>
      </c>
      <c r="H4" s="58">
        <f t="shared" si="2"/>
        <v>1</v>
      </c>
      <c r="I4" s="53">
        <f t="shared" si="3"/>
        <v>0</v>
      </c>
      <c r="J4" s="51">
        <f t="shared" si="4"/>
        <v>1</v>
      </c>
      <c r="K4" s="52">
        <f t="shared" si="5"/>
        <v>0</v>
      </c>
      <c r="L4" s="51">
        <f t="shared" si="6"/>
        <v>0</v>
      </c>
      <c r="M4" s="51">
        <f t="shared" si="7"/>
        <v>1</v>
      </c>
      <c r="N4" s="52">
        <f t="shared" si="8"/>
        <v>0</v>
      </c>
    </row>
    <row r="5" spans="1:14" x14ac:dyDescent="0.25">
      <c r="A5" t="s">
        <v>58</v>
      </c>
      <c r="B5" t="s">
        <v>40</v>
      </c>
      <c r="C5" t="s">
        <v>46</v>
      </c>
      <c r="D5" s="1">
        <f t="shared" si="0"/>
        <v>1</v>
      </c>
      <c r="E5" s="76">
        <v>7</v>
      </c>
      <c r="F5" s="77">
        <v>8</v>
      </c>
      <c r="G5" s="57">
        <f t="shared" si="1"/>
        <v>0</v>
      </c>
      <c r="H5" s="58">
        <f t="shared" si="2"/>
        <v>3</v>
      </c>
      <c r="I5" s="53">
        <f t="shared" si="3"/>
        <v>0</v>
      </c>
      <c r="J5" s="51">
        <f t="shared" si="4"/>
        <v>0</v>
      </c>
      <c r="K5" s="52">
        <f t="shared" si="5"/>
        <v>1</v>
      </c>
      <c r="L5" s="51">
        <f t="shared" si="6"/>
        <v>1</v>
      </c>
      <c r="M5" s="51">
        <f t="shared" si="7"/>
        <v>0</v>
      </c>
      <c r="N5" s="52">
        <f t="shared" si="8"/>
        <v>0</v>
      </c>
    </row>
    <row r="6" spans="1:14" x14ac:dyDescent="0.25">
      <c r="A6" t="s">
        <v>59</v>
      </c>
      <c r="B6" t="s">
        <v>27</v>
      </c>
      <c r="C6" t="s">
        <v>50</v>
      </c>
      <c r="D6" s="1">
        <f t="shared" si="0"/>
        <v>1</v>
      </c>
      <c r="E6" s="76">
        <v>2</v>
      </c>
      <c r="F6" s="77">
        <v>21</v>
      </c>
      <c r="G6" s="57">
        <f t="shared" si="1"/>
        <v>0</v>
      </c>
      <c r="H6" s="58">
        <f t="shared" si="2"/>
        <v>3</v>
      </c>
      <c r="I6" s="53">
        <f t="shared" si="3"/>
        <v>0</v>
      </c>
      <c r="J6" s="51">
        <f t="shared" si="4"/>
        <v>0</v>
      </c>
      <c r="K6" s="52">
        <f t="shared" si="5"/>
        <v>1</v>
      </c>
      <c r="L6" s="51">
        <f t="shared" si="6"/>
        <v>1</v>
      </c>
      <c r="M6" s="51">
        <f t="shared" si="7"/>
        <v>0</v>
      </c>
      <c r="N6" s="52">
        <f t="shared" si="8"/>
        <v>0</v>
      </c>
    </row>
    <row r="7" spans="1:14" x14ac:dyDescent="0.25">
      <c r="A7" t="s">
        <v>60</v>
      </c>
      <c r="B7" t="s">
        <v>24</v>
      </c>
      <c r="C7" t="s">
        <v>33</v>
      </c>
      <c r="D7" s="1">
        <f t="shared" si="0"/>
        <v>1</v>
      </c>
      <c r="E7" s="76">
        <v>6</v>
      </c>
      <c r="F7" s="77">
        <v>13</v>
      </c>
      <c r="G7" s="57">
        <f t="shared" si="1"/>
        <v>0</v>
      </c>
      <c r="H7" s="58">
        <f t="shared" si="2"/>
        <v>3</v>
      </c>
      <c r="I7" s="53">
        <f t="shared" si="3"/>
        <v>0</v>
      </c>
      <c r="J7" s="51">
        <f t="shared" si="4"/>
        <v>0</v>
      </c>
      <c r="K7" s="52">
        <f t="shared" si="5"/>
        <v>1</v>
      </c>
      <c r="L7" s="51">
        <f t="shared" si="6"/>
        <v>1</v>
      </c>
      <c r="M7" s="51">
        <f t="shared" si="7"/>
        <v>0</v>
      </c>
      <c r="N7" s="52">
        <f t="shared" si="8"/>
        <v>0</v>
      </c>
    </row>
    <row r="8" spans="1:14" x14ac:dyDescent="0.25">
      <c r="A8" s="61" t="s">
        <v>61</v>
      </c>
      <c r="B8" s="62"/>
      <c r="C8" s="62"/>
      <c r="D8" s="63">
        <f t="shared" si="0"/>
        <v>0</v>
      </c>
      <c r="E8" s="64"/>
      <c r="F8" s="65"/>
      <c r="G8" s="64">
        <f t="shared" si="1"/>
        <v>0</v>
      </c>
      <c r="H8" s="65">
        <f t="shared" si="2"/>
        <v>0</v>
      </c>
      <c r="I8" s="66">
        <f t="shared" si="3"/>
        <v>0</v>
      </c>
      <c r="J8" s="67">
        <f t="shared" si="4"/>
        <v>0</v>
      </c>
      <c r="K8" s="68">
        <f t="shared" si="5"/>
        <v>0</v>
      </c>
      <c r="L8" s="67">
        <f t="shared" si="6"/>
        <v>0</v>
      </c>
      <c r="M8" s="67">
        <f t="shared" si="7"/>
        <v>0</v>
      </c>
      <c r="N8" s="68">
        <f t="shared" si="8"/>
        <v>0</v>
      </c>
    </row>
    <row r="9" spans="1:14" x14ac:dyDescent="0.25">
      <c r="A9" t="s">
        <v>62</v>
      </c>
      <c r="B9" t="s">
        <v>50</v>
      </c>
      <c r="C9" t="s">
        <v>24</v>
      </c>
      <c r="D9" s="1">
        <f t="shared" si="0"/>
        <v>1</v>
      </c>
      <c r="E9" s="76">
        <v>5</v>
      </c>
      <c r="F9" s="77">
        <v>14</v>
      </c>
      <c r="G9" s="57">
        <f t="shared" si="1"/>
        <v>0</v>
      </c>
      <c r="H9" s="58">
        <f t="shared" si="2"/>
        <v>3</v>
      </c>
      <c r="I9" s="53">
        <f t="shared" si="3"/>
        <v>0</v>
      </c>
      <c r="J9" s="51">
        <f t="shared" si="4"/>
        <v>0</v>
      </c>
      <c r="K9" s="52">
        <f t="shared" si="5"/>
        <v>1</v>
      </c>
      <c r="L9" s="51">
        <f t="shared" si="6"/>
        <v>1</v>
      </c>
      <c r="M9" s="51">
        <f t="shared" si="7"/>
        <v>0</v>
      </c>
      <c r="N9" s="52">
        <f t="shared" si="8"/>
        <v>0</v>
      </c>
    </row>
    <row r="10" spans="1:14" x14ac:dyDescent="0.25">
      <c r="A10" t="s">
        <v>63</v>
      </c>
      <c r="B10" t="s">
        <v>37</v>
      </c>
      <c r="C10" t="s">
        <v>33</v>
      </c>
      <c r="D10" s="1">
        <f t="shared" si="0"/>
        <v>1</v>
      </c>
      <c r="E10" s="76">
        <v>9</v>
      </c>
      <c r="F10" s="77">
        <v>10</v>
      </c>
      <c r="G10" s="57">
        <f t="shared" si="1"/>
        <v>0</v>
      </c>
      <c r="H10" s="58">
        <f t="shared" si="2"/>
        <v>3</v>
      </c>
      <c r="I10" s="53">
        <f t="shared" si="3"/>
        <v>0</v>
      </c>
      <c r="J10" s="51">
        <f t="shared" si="4"/>
        <v>0</v>
      </c>
      <c r="K10" s="52">
        <f t="shared" si="5"/>
        <v>1</v>
      </c>
      <c r="L10" s="51">
        <f t="shared" si="6"/>
        <v>1</v>
      </c>
      <c r="M10" s="51">
        <f t="shared" si="7"/>
        <v>0</v>
      </c>
      <c r="N10" s="52">
        <f t="shared" si="8"/>
        <v>0</v>
      </c>
    </row>
    <row r="11" spans="1:14" x14ac:dyDescent="0.25">
      <c r="A11" t="s">
        <v>64</v>
      </c>
      <c r="B11" t="s">
        <v>43</v>
      </c>
      <c r="C11" t="s">
        <v>21</v>
      </c>
      <c r="D11" s="1">
        <f t="shared" si="0"/>
        <v>1</v>
      </c>
      <c r="E11" s="76">
        <v>4</v>
      </c>
      <c r="F11" s="77">
        <v>29</v>
      </c>
      <c r="G11" s="57">
        <f t="shared" si="1"/>
        <v>0</v>
      </c>
      <c r="H11" s="58">
        <f t="shared" si="2"/>
        <v>3</v>
      </c>
      <c r="I11" s="53">
        <f t="shared" si="3"/>
        <v>0</v>
      </c>
      <c r="J11" s="51">
        <f t="shared" si="4"/>
        <v>0</v>
      </c>
      <c r="K11" s="52">
        <f t="shared" si="5"/>
        <v>1</v>
      </c>
      <c r="L11" s="51">
        <f t="shared" si="6"/>
        <v>1</v>
      </c>
      <c r="M11" s="51">
        <f t="shared" si="7"/>
        <v>0</v>
      </c>
      <c r="N11" s="52">
        <f t="shared" si="8"/>
        <v>0</v>
      </c>
    </row>
    <row r="12" spans="1:14" x14ac:dyDescent="0.25">
      <c r="A12" t="s">
        <v>65</v>
      </c>
      <c r="B12" t="s">
        <v>46</v>
      </c>
      <c r="C12" t="s">
        <v>27</v>
      </c>
      <c r="D12" s="1">
        <f t="shared" si="0"/>
        <v>1</v>
      </c>
      <c r="E12" s="76">
        <v>18</v>
      </c>
      <c r="F12" s="77">
        <v>1</v>
      </c>
      <c r="G12" s="57">
        <f t="shared" si="1"/>
        <v>3</v>
      </c>
      <c r="H12" s="58">
        <f t="shared" si="2"/>
        <v>0</v>
      </c>
      <c r="I12" s="53">
        <f t="shared" si="3"/>
        <v>1</v>
      </c>
      <c r="J12" s="51">
        <f t="shared" si="4"/>
        <v>0</v>
      </c>
      <c r="K12" s="52">
        <f t="shared" si="5"/>
        <v>0</v>
      </c>
      <c r="L12" s="51">
        <f t="shared" si="6"/>
        <v>0</v>
      </c>
      <c r="M12" s="51">
        <f t="shared" si="7"/>
        <v>0</v>
      </c>
      <c r="N12" s="52">
        <f t="shared" si="8"/>
        <v>1</v>
      </c>
    </row>
    <row r="13" spans="1:14" x14ac:dyDescent="0.25">
      <c r="A13" t="s">
        <v>66</v>
      </c>
      <c r="B13" t="s">
        <v>30</v>
      </c>
      <c r="C13" t="s">
        <v>40</v>
      </c>
      <c r="D13" s="1">
        <f t="shared" si="0"/>
        <v>1</v>
      </c>
      <c r="E13" s="76">
        <v>8</v>
      </c>
      <c r="F13" s="77">
        <v>9</v>
      </c>
      <c r="G13" s="57">
        <f t="shared" si="1"/>
        <v>0</v>
      </c>
      <c r="H13" s="58">
        <f t="shared" si="2"/>
        <v>3</v>
      </c>
      <c r="I13" s="53">
        <f t="shared" si="3"/>
        <v>0</v>
      </c>
      <c r="J13" s="51">
        <f t="shared" si="4"/>
        <v>0</v>
      </c>
      <c r="K13" s="52">
        <f t="shared" si="5"/>
        <v>1</v>
      </c>
      <c r="L13" s="51">
        <f t="shared" si="6"/>
        <v>1</v>
      </c>
      <c r="M13" s="51">
        <f t="shared" si="7"/>
        <v>0</v>
      </c>
      <c r="N13" s="52">
        <f t="shared" si="8"/>
        <v>0</v>
      </c>
    </row>
    <row r="14" spans="1:14" x14ac:dyDescent="0.25">
      <c r="A14" s="61" t="s">
        <v>67</v>
      </c>
      <c r="B14" s="62"/>
      <c r="C14" s="62"/>
      <c r="D14" s="63">
        <f t="shared" si="0"/>
        <v>0</v>
      </c>
      <c r="E14" s="64"/>
      <c r="F14" s="65"/>
      <c r="G14" s="64">
        <f t="shared" si="1"/>
        <v>0</v>
      </c>
      <c r="H14" s="65">
        <f t="shared" si="2"/>
        <v>0</v>
      </c>
      <c r="I14" s="66">
        <f t="shared" si="3"/>
        <v>0</v>
      </c>
      <c r="J14" s="67">
        <f t="shared" si="4"/>
        <v>0</v>
      </c>
      <c r="K14" s="68">
        <f t="shared" si="5"/>
        <v>0</v>
      </c>
      <c r="L14" s="67">
        <f t="shared" si="6"/>
        <v>0</v>
      </c>
      <c r="M14" s="67">
        <f t="shared" si="7"/>
        <v>0</v>
      </c>
      <c r="N14" s="68">
        <f t="shared" si="8"/>
        <v>0</v>
      </c>
    </row>
    <row r="15" spans="1:14" x14ac:dyDescent="0.25">
      <c r="A15" t="s">
        <v>68</v>
      </c>
      <c r="B15" t="s">
        <v>21</v>
      </c>
      <c r="C15" t="s">
        <v>37</v>
      </c>
      <c r="D15" s="1">
        <f t="shared" si="0"/>
        <v>1</v>
      </c>
      <c r="E15" s="76">
        <v>10</v>
      </c>
      <c r="F15" s="77">
        <v>5</v>
      </c>
      <c r="G15" s="57">
        <f t="shared" si="1"/>
        <v>3</v>
      </c>
      <c r="H15" s="58">
        <f t="shared" si="2"/>
        <v>0</v>
      </c>
      <c r="I15" s="53">
        <f t="shared" si="3"/>
        <v>1</v>
      </c>
      <c r="J15" s="51">
        <f t="shared" si="4"/>
        <v>0</v>
      </c>
      <c r="K15" s="52">
        <f t="shared" si="5"/>
        <v>0</v>
      </c>
      <c r="L15" s="51">
        <f t="shared" si="6"/>
        <v>0</v>
      </c>
      <c r="M15" s="51">
        <f t="shared" si="7"/>
        <v>0</v>
      </c>
      <c r="N15" s="52">
        <f t="shared" si="8"/>
        <v>1</v>
      </c>
    </row>
    <row r="16" spans="1:14" x14ac:dyDescent="0.25">
      <c r="A16" t="s">
        <v>69</v>
      </c>
      <c r="B16" t="s">
        <v>40</v>
      </c>
      <c r="C16" t="s">
        <v>43</v>
      </c>
      <c r="D16" s="1">
        <f t="shared" si="0"/>
        <v>1</v>
      </c>
      <c r="E16" s="76">
        <v>6</v>
      </c>
      <c r="F16" s="77">
        <v>9</v>
      </c>
      <c r="G16" s="57">
        <f t="shared" si="1"/>
        <v>0</v>
      </c>
      <c r="H16" s="58">
        <f t="shared" si="2"/>
        <v>3</v>
      </c>
      <c r="I16" s="53">
        <f t="shared" si="3"/>
        <v>0</v>
      </c>
      <c r="J16" s="51">
        <f t="shared" si="4"/>
        <v>0</v>
      </c>
      <c r="K16" s="52">
        <f t="shared" si="5"/>
        <v>1</v>
      </c>
      <c r="L16" s="51">
        <f t="shared" si="6"/>
        <v>1</v>
      </c>
      <c r="M16" s="51">
        <f t="shared" si="7"/>
        <v>0</v>
      </c>
      <c r="N16" s="52">
        <f t="shared" si="8"/>
        <v>0</v>
      </c>
    </row>
    <row r="17" spans="1:14" x14ac:dyDescent="0.25">
      <c r="A17" t="s">
        <v>70</v>
      </c>
      <c r="B17" t="s">
        <v>27</v>
      </c>
      <c r="C17" t="s">
        <v>30</v>
      </c>
      <c r="D17" s="1">
        <f t="shared" si="0"/>
        <v>1</v>
      </c>
      <c r="E17" s="76">
        <v>3</v>
      </c>
      <c r="F17" s="77">
        <v>13</v>
      </c>
      <c r="G17" s="57">
        <f t="shared" si="1"/>
        <v>0</v>
      </c>
      <c r="H17" s="58">
        <f t="shared" si="2"/>
        <v>3</v>
      </c>
      <c r="I17" s="53">
        <f t="shared" si="3"/>
        <v>0</v>
      </c>
      <c r="J17" s="51">
        <f t="shared" si="4"/>
        <v>0</v>
      </c>
      <c r="K17" s="52">
        <f t="shared" si="5"/>
        <v>1</v>
      </c>
      <c r="L17" s="51">
        <f t="shared" si="6"/>
        <v>1</v>
      </c>
      <c r="M17" s="51">
        <f t="shared" si="7"/>
        <v>0</v>
      </c>
      <c r="N17" s="52">
        <f t="shared" si="8"/>
        <v>0</v>
      </c>
    </row>
    <row r="18" spans="1:14" x14ac:dyDescent="0.25">
      <c r="A18" t="s">
        <v>71</v>
      </c>
      <c r="B18" t="s">
        <v>24</v>
      </c>
      <c r="C18" t="s">
        <v>46</v>
      </c>
      <c r="D18" s="1">
        <f t="shared" si="0"/>
        <v>1</v>
      </c>
      <c r="E18" s="76">
        <v>6</v>
      </c>
      <c r="F18" s="77">
        <v>7</v>
      </c>
      <c r="G18" s="57">
        <f t="shared" si="1"/>
        <v>0</v>
      </c>
      <c r="H18" s="58">
        <f t="shared" si="2"/>
        <v>3</v>
      </c>
      <c r="I18" s="53">
        <f t="shared" si="3"/>
        <v>0</v>
      </c>
      <c r="J18" s="51">
        <f t="shared" si="4"/>
        <v>0</v>
      </c>
      <c r="K18" s="52">
        <f t="shared" si="5"/>
        <v>1</v>
      </c>
      <c r="L18" s="51">
        <f t="shared" si="6"/>
        <v>1</v>
      </c>
      <c r="M18" s="51">
        <f t="shared" si="7"/>
        <v>0</v>
      </c>
      <c r="N18" s="52">
        <f t="shared" si="8"/>
        <v>0</v>
      </c>
    </row>
    <row r="19" spans="1:14" x14ac:dyDescent="0.25">
      <c r="A19" t="s">
        <v>72</v>
      </c>
      <c r="B19" t="s">
        <v>33</v>
      </c>
      <c r="C19" t="s">
        <v>50</v>
      </c>
      <c r="D19" s="1">
        <f t="shared" si="0"/>
        <v>1</v>
      </c>
      <c r="E19" s="76">
        <v>10</v>
      </c>
      <c r="F19" s="77">
        <v>5</v>
      </c>
      <c r="G19" s="57">
        <f t="shared" si="1"/>
        <v>3</v>
      </c>
      <c r="H19" s="58">
        <f t="shared" si="2"/>
        <v>0</v>
      </c>
      <c r="I19" s="53">
        <f t="shared" si="3"/>
        <v>1</v>
      </c>
      <c r="J19" s="51">
        <f t="shared" si="4"/>
        <v>0</v>
      </c>
      <c r="K19" s="52">
        <f t="shared" si="5"/>
        <v>0</v>
      </c>
      <c r="L19" s="51">
        <f t="shared" si="6"/>
        <v>0</v>
      </c>
      <c r="M19" s="51">
        <f t="shared" si="7"/>
        <v>0</v>
      </c>
      <c r="N19" s="52">
        <f t="shared" si="8"/>
        <v>1</v>
      </c>
    </row>
    <row r="20" spans="1:14" x14ac:dyDescent="0.25">
      <c r="A20" s="61" t="s">
        <v>73</v>
      </c>
      <c r="B20" s="62"/>
      <c r="C20" s="62"/>
      <c r="D20" s="63">
        <f t="shared" si="0"/>
        <v>0</v>
      </c>
      <c r="E20" s="64"/>
      <c r="F20" s="65"/>
      <c r="G20" s="64">
        <f t="shared" si="1"/>
        <v>0</v>
      </c>
      <c r="H20" s="65">
        <f t="shared" si="2"/>
        <v>0</v>
      </c>
      <c r="I20" s="66">
        <f t="shared" si="3"/>
        <v>0</v>
      </c>
      <c r="J20" s="67">
        <f t="shared" si="4"/>
        <v>0</v>
      </c>
      <c r="K20" s="68">
        <f t="shared" si="5"/>
        <v>0</v>
      </c>
      <c r="L20" s="67">
        <f t="shared" si="6"/>
        <v>0</v>
      </c>
      <c r="M20" s="67">
        <f t="shared" si="7"/>
        <v>0</v>
      </c>
      <c r="N20" s="68">
        <f t="shared" si="8"/>
        <v>0</v>
      </c>
    </row>
    <row r="21" spans="1:14" x14ac:dyDescent="0.25">
      <c r="A21" t="s">
        <v>74</v>
      </c>
      <c r="B21" t="s">
        <v>21</v>
      </c>
      <c r="C21" t="s">
        <v>40</v>
      </c>
      <c r="D21" s="1">
        <f t="shared" si="0"/>
        <v>1</v>
      </c>
      <c r="E21" s="76">
        <v>5</v>
      </c>
      <c r="F21" s="77">
        <v>7</v>
      </c>
      <c r="G21" s="57">
        <f t="shared" si="1"/>
        <v>0</v>
      </c>
      <c r="H21" s="58">
        <f t="shared" si="2"/>
        <v>3</v>
      </c>
      <c r="I21" s="53">
        <f t="shared" si="3"/>
        <v>0</v>
      </c>
      <c r="J21" s="51">
        <f t="shared" si="4"/>
        <v>0</v>
      </c>
      <c r="K21" s="52">
        <f t="shared" si="5"/>
        <v>1</v>
      </c>
      <c r="L21" s="51">
        <f t="shared" si="6"/>
        <v>1</v>
      </c>
      <c r="M21" s="51">
        <f t="shared" si="7"/>
        <v>0</v>
      </c>
      <c r="N21" s="52">
        <f t="shared" si="8"/>
        <v>0</v>
      </c>
    </row>
    <row r="22" spans="1:14" x14ac:dyDescent="0.25">
      <c r="A22" t="s">
        <v>75</v>
      </c>
      <c r="B22" t="s">
        <v>37</v>
      </c>
      <c r="C22" t="s">
        <v>50</v>
      </c>
      <c r="D22" s="1">
        <f t="shared" si="0"/>
        <v>1</v>
      </c>
      <c r="E22" s="76">
        <v>10</v>
      </c>
      <c r="F22" s="77">
        <v>9</v>
      </c>
      <c r="G22" s="57">
        <f t="shared" si="1"/>
        <v>3</v>
      </c>
      <c r="H22" s="58">
        <f t="shared" si="2"/>
        <v>0</v>
      </c>
      <c r="I22" s="53">
        <f t="shared" si="3"/>
        <v>1</v>
      </c>
      <c r="J22" s="51">
        <f t="shared" si="4"/>
        <v>0</v>
      </c>
      <c r="K22" s="52">
        <f t="shared" si="5"/>
        <v>0</v>
      </c>
      <c r="L22" s="51">
        <f t="shared" si="6"/>
        <v>0</v>
      </c>
      <c r="M22" s="51">
        <f t="shared" si="7"/>
        <v>0</v>
      </c>
      <c r="N22" s="52">
        <f t="shared" si="8"/>
        <v>1</v>
      </c>
    </row>
    <row r="23" spans="1:14" x14ac:dyDescent="0.25">
      <c r="A23" t="s">
        <v>76</v>
      </c>
      <c r="B23" t="s">
        <v>43</v>
      </c>
      <c r="C23" t="s">
        <v>27</v>
      </c>
      <c r="D23" s="1">
        <f t="shared" si="0"/>
        <v>1</v>
      </c>
      <c r="E23" s="76">
        <v>10</v>
      </c>
      <c r="F23" s="77">
        <v>5</v>
      </c>
      <c r="G23" s="57">
        <f t="shared" si="1"/>
        <v>3</v>
      </c>
      <c r="H23" s="58">
        <f t="shared" si="2"/>
        <v>0</v>
      </c>
      <c r="I23" s="53">
        <f t="shared" si="3"/>
        <v>1</v>
      </c>
      <c r="J23" s="51">
        <f t="shared" si="4"/>
        <v>0</v>
      </c>
      <c r="K23" s="52">
        <f t="shared" si="5"/>
        <v>0</v>
      </c>
      <c r="L23" s="51">
        <f t="shared" si="6"/>
        <v>0</v>
      </c>
      <c r="M23" s="51">
        <f t="shared" si="7"/>
        <v>0</v>
      </c>
      <c r="N23" s="52">
        <f t="shared" si="8"/>
        <v>1</v>
      </c>
    </row>
    <row r="24" spans="1:14" x14ac:dyDescent="0.25">
      <c r="A24" t="s">
        <v>77</v>
      </c>
      <c r="B24" t="s">
        <v>46</v>
      </c>
      <c r="C24" t="s">
        <v>33</v>
      </c>
      <c r="D24" s="1">
        <f t="shared" si="0"/>
        <v>1</v>
      </c>
      <c r="E24" s="76">
        <v>25</v>
      </c>
      <c r="F24" s="77">
        <v>0</v>
      </c>
      <c r="G24" s="57">
        <f t="shared" si="1"/>
        <v>3</v>
      </c>
      <c r="H24" s="58">
        <f t="shared" si="2"/>
        <v>0</v>
      </c>
      <c r="I24" s="53">
        <f t="shared" si="3"/>
        <v>1</v>
      </c>
      <c r="J24" s="51">
        <f t="shared" si="4"/>
        <v>0</v>
      </c>
      <c r="K24" s="52">
        <f t="shared" si="5"/>
        <v>0</v>
      </c>
      <c r="L24" s="51">
        <f t="shared" si="6"/>
        <v>0</v>
      </c>
      <c r="M24" s="51">
        <f t="shared" si="7"/>
        <v>0</v>
      </c>
      <c r="N24" s="52">
        <f t="shared" si="8"/>
        <v>1</v>
      </c>
    </row>
    <row r="25" spans="1:14" x14ac:dyDescent="0.25">
      <c r="A25" t="s">
        <v>78</v>
      </c>
      <c r="B25" t="s">
        <v>30</v>
      </c>
      <c r="C25" t="s">
        <v>24</v>
      </c>
      <c r="D25" s="1">
        <f t="shared" si="0"/>
        <v>1</v>
      </c>
      <c r="E25" s="76">
        <v>15</v>
      </c>
      <c r="F25" s="77">
        <v>6</v>
      </c>
      <c r="G25" s="57">
        <f t="shared" si="1"/>
        <v>3</v>
      </c>
      <c r="H25" s="58">
        <f t="shared" si="2"/>
        <v>0</v>
      </c>
      <c r="I25" s="53">
        <f t="shared" si="3"/>
        <v>1</v>
      </c>
      <c r="J25" s="51">
        <f t="shared" si="4"/>
        <v>0</v>
      </c>
      <c r="K25" s="52">
        <f t="shared" si="5"/>
        <v>0</v>
      </c>
      <c r="L25" s="51">
        <f t="shared" si="6"/>
        <v>0</v>
      </c>
      <c r="M25" s="51">
        <f t="shared" si="7"/>
        <v>0</v>
      </c>
      <c r="N25" s="52">
        <f t="shared" si="8"/>
        <v>1</v>
      </c>
    </row>
    <row r="26" spans="1:14" x14ac:dyDescent="0.25">
      <c r="A26" s="61" t="s">
        <v>79</v>
      </c>
      <c r="B26" s="62"/>
      <c r="C26" s="62"/>
      <c r="D26" s="63">
        <f t="shared" si="0"/>
        <v>0</v>
      </c>
      <c r="E26" s="64"/>
      <c r="F26" s="65"/>
      <c r="G26" s="64">
        <f t="shared" si="1"/>
        <v>0</v>
      </c>
      <c r="H26" s="65">
        <f t="shared" si="2"/>
        <v>0</v>
      </c>
      <c r="I26" s="66">
        <f t="shared" si="3"/>
        <v>0</v>
      </c>
      <c r="J26" s="67">
        <f t="shared" si="4"/>
        <v>0</v>
      </c>
      <c r="K26" s="68">
        <f t="shared" si="5"/>
        <v>0</v>
      </c>
      <c r="L26" s="67">
        <f t="shared" si="6"/>
        <v>0</v>
      </c>
      <c r="M26" s="67">
        <f t="shared" si="7"/>
        <v>0</v>
      </c>
      <c r="N26" s="68">
        <f t="shared" si="8"/>
        <v>0</v>
      </c>
    </row>
    <row r="27" spans="1:14" x14ac:dyDescent="0.25">
      <c r="A27" t="s">
        <v>80</v>
      </c>
      <c r="B27" t="s">
        <v>40</v>
      </c>
      <c r="C27" t="s">
        <v>37</v>
      </c>
      <c r="D27" s="1">
        <f t="shared" si="0"/>
        <v>1</v>
      </c>
      <c r="E27" s="76">
        <v>5</v>
      </c>
      <c r="F27" s="77">
        <v>18</v>
      </c>
      <c r="G27" s="57">
        <f t="shared" si="1"/>
        <v>0</v>
      </c>
      <c r="H27" s="58">
        <f t="shared" si="2"/>
        <v>3</v>
      </c>
      <c r="I27" s="53">
        <f t="shared" si="3"/>
        <v>0</v>
      </c>
      <c r="J27" s="51">
        <f t="shared" si="4"/>
        <v>0</v>
      </c>
      <c r="K27" s="52">
        <f t="shared" si="5"/>
        <v>1</v>
      </c>
      <c r="L27" s="51">
        <f t="shared" si="6"/>
        <v>1</v>
      </c>
      <c r="M27" s="51">
        <f t="shared" si="7"/>
        <v>0</v>
      </c>
      <c r="N27" s="52">
        <f t="shared" si="8"/>
        <v>0</v>
      </c>
    </row>
    <row r="28" spans="1:14" x14ac:dyDescent="0.25">
      <c r="A28" t="s">
        <v>81</v>
      </c>
      <c r="B28" t="s">
        <v>50</v>
      </c>
      <c r="C28" t="s">
        <v>46</v>
      </c>
      <c r="D28" s="1">
        <f t="shared" si="0"/>
        <v>1</v>
      </c>
      <c r="E28" s="76">
        <v>1</v>
      </c>
      <c r="F28" s="77">
        <v>15</v>
      </c>
      <c r="G28" s="57">
        <f t="shared" si="1"/>
        <v>0</v>
      </c>
      <c r="H28" s="58">
        <f t="shared" si="2"/>
        <v>3</v>
      </c>
      <c r="I28" s="53">
        <f t="shared" si="3"/>
        <v>0</v>
      </c>
      <c r="J28" s="51">
        <f t="shared" si="4"/>
        <v>0</v>
      </c>
      <c r="K28" s="52">
        <f t="shared" si="5"/>
        <v>1</v>
      </c>
      <c r="L28" s="51">
        <f t="shared" si="6"/>
        <v>1</v>
      </c>
      <c r="M28" s="51">
        <f t="shared" si="7"/>
        <v>0</v>
      </c>
      <c r="N28" s="52">
        <f t="shared" si="8"/>
        <v>0</v>
      </c>
    </row>
    <row r="29" spans="1:14" x14ac:dyDescent="0.25">
      <c r="A29" t="s">
        <v>82</v>
      </c>
      <c r="B29" t="s">
        <v>27</v>
      </c>
      <c r="C29" t="s">
        <v>21</v>
      </c>
      <c r="D29" s="1">
        <f t="shared" si="0"/>
        <v>1</v>
      </c>
      <c r="E29" s="76">
        <v>1</v>
      </c>
      <c r="F29" s="77">
        <v>23</v>
      </c>
      <c r="G29" s="57">
        <f t="shared" si="1"/>
        <v>0</v>
      </c>
      <c r="H29" s="58">
        <f t="shared" si="2"/>
        <v>3</v>
      </c>
      <c r="I29" s="53">
        <f t="shared" si="3"/>
        <v>0</v>
      </c>
      <c r="J29" s="51">
        <f t="shared" si="4"/>
        <v>0</v>
      </c>
      <c r="K29" s="52">
        <f t="shared" si="5"/>
        <v>1</v>
      </c>
      <c r="L29" s="51">
        <f t="shared" si="6"/>
        <v>1</v>
      </c>
      <c r="M29" s="51">
        <f t="shared" si="7"/>
        <v>0</v>
      </c>
      <c r="N29" s="52">
        <f t="shared" si="8"/>
        <v>0</v>
      </c>
    </row>
    <row r="30" spans="1:14" x14ac:dyDescent="0.25">
      <c r="A30" t="s">
        <v>83</v>
      </c>
      <c r="B30" t="s">
        <v>24</v>
      </c>
      <c r="C30" t="s">
        <v>43</v>
      </c>
      <c r="D30" s="1">
        <f t="shared" si="0"/>
        <v>1</v>
      </c>
      <c r="E30" s="76">
        <v>4</v>
      </c>
      <c r="F30" s="77">
        <v>7</v>
      </c>
      <c r="G30" s="57">
        <f t="shared" si="1"/>
        <v>0</v>
      </c>
      <c r="H30" s="58">
        <f t="shared" si="2"/>
        <v>3</v>
      </c>
      <c r="I30" s="53">
        <f t="shared" si="3"/>
        <v>0</v>
      </c>
      <c r="J30" s="51">
        <f t="shared" si="4"/>
        <v>0</v>
      </c>
      <c r="K30" s="52">
        <f t="shared" si="5"/>
        <v>1</v>
      </c>
      <c r="L30" s="51">
        <f t="shared" si="6"/>
        <v>1</v>
      </c>
      <c r="M30" s="51">
        <f t="shared" si="7"/>
        <v>0</v>
      </c>
      <c r="N30" s="52">
        <f t="shared" si="8"/>
        <v>0</v>
      </c>
    </row>
    <row r="31" spans="1:14" x14ac:dyDescent="0.25">
      <c r="A31" t="s">
        <v>84</v>
      </c>
      <c r="B31" t="s">
        <v>33</v>
      </c>
      <c r="C31" t="s">
        <v>30</v>
      </c>
      <c r="D31" s="1">
        <f t="shared" si="0"/>
        <v>1</v>
      </c>
      <c r="E31" s="76">
        <v>4</v>
      </c>
      <c r="F31" s="77">
        <v>6</v>
      </c>
      <c r="G31" s="57">
        <f t="shared" si="1"/>
        <v>0</v>
      </c>
      <c r="H31" s="58">
        <f t="shared" si="2"/>
        <v>3</v>
      </c>
      <c r="I31" s="53">
        <f t="shared" si="3"/>
        <v>0</v>
      </c>
      <c r="J31" s="51">
        <f t="shared" si="4"/>
        <v>0</v>
      </c>
      <c r="K31" s="52">
        <f t="shared" si="5"/>
        <v>1</v>
      </c>
      <c r="L31" s="51">
        <f t="shared" si="6"/>
        <v>1</v>
      </c>
      <c r="M31" s="51">
        <f t="shared" si="7"/>
        <v>0</v>
      </c>
      <c r="N31" s="52">
        <f t="shared" si="8"/>
        <v>0</v>
      </c>
    </row>
    <row r="32" spans="1:14" x14ac:dyDescent="0.25">
      <c r="A32" s="61" t="s">
        <v>85</v>
      </c>
      <c r="B32" s="62"/>
      <c r="C32" s="62"/>
      <c r="D32" s="63">
        <f t="shared" si="0"/>
        <v>0</v>
      </c>
      <c r="E32" s="64"/>
      <c r="F32" s="65"/>
      <c r="G32" s="64">
        <f t="shared" si="1"/>
        <v>0</v>
      </c>
      <c r="H32" s="65">
        <f t="shared" si="2"/>
        <v>0</v>
      </c>
      <c r="I32" s="66">
        <f t="shared" si="3"/>
        <v>0</v>
      </c>
      <c r="J32" s="67">
        <f t="shared" si="4"/>
        <v>0</v>
      </c>
      <c r="K32" s="68">
        <f t="shared" si="5"/>
        <v>0</v>
      </c>
      <c r="L32" s="67">
        <f t="shared" si="6"/>
        <v>0</v>
      </c>
      <c r="M32" s="67">
        <f t="shared" si="7"/>
        <v>0</v>
      </c>
      <c r="N32" s="68">
        <f t="shared" si="8"/>
        <v>0</v>
      </c>
    </row>
    <row r="33" spans="1:14" x14ac:dyDescent="0.25">
      <c r="A33" t="s">
        <v>86</v>
      </c>
      <c r="B33" t="s">
        <v>21</v>
      </c>
      <c r="C33" t="s">
        <v>24</v>
      </c>
      <c r="D33" s="1">
        <f t="shared" si="0"/>
        <v>1</v>
      </c>
      <c r="E33" s="76">
        <v>12</v>
      </c>
      <c r="F33" s="77">
        <v>4</v>
      </c>
      <c r="G33" s="57">
        <f t="shared" si="1"/>
        <v>3</v>
      </c>
      <c r="H33" s="58">
        <f t="shared" si="2"/>
        <v>0</v>
      </c>
      <c r="I33" s="53">
        <f t="shared" si="3"/>
        <v>1</v>
      </c>
      <c r="J33" s="51">
        <f t="shared" si="4"/>
        <v>0</v>
      </c>
      <c r="K33" s="52">
        <f t="shared" si="5"/>
        <v>0</v>
      </c>
      <c r="L33" s="51">
        <f t="shared" si="6"/>
        <v>0</v>
      </c>
      <c r="M33" s="51">
        <f t="shared" si="7"/>
        <v>0</v>
      </c>
      <c r="N33" s="52">
        <f t="shared" si="8"/>
        <v>1</v>
      </c>
    </row>
    <row r="34" spans="1:14" x14ac:dyDescent="0.25">
      <c r="A34" t="s">
        <v>87</v>
      </c>
      <c r="B34" t="s">
        <v>37</v>
      </c>
      <c r="C34" t="s">
        <v>46</v>
      </c>
      <c r="D34" s="1">
        <f t="shared" si="0"/>
        <v>1</v>
      </c>
      <c r="E34" s="76">
        <v>7</v>
      </c>
      <c r="F34" s="77">
        <v>13</v>
      </c>
      <c r="G34" s="57">
        <f t="shared" si="1"/>
        <v>0</v>
      </c>
      <c r="H34" s="58">
        <f t="shared" si="2"/>
        <v>3</v>
      </c>
      <c r="I34" s="53">
        <f t="shared" si="3"/>
        <v>0</v>
      </c>
      <c r="J34" s="51">
        <f t="shared" si="4"/>
        <v>0</v>
      </c>
      <c r="K34" s="52">
        <f t="shared" si="5"/>
        <v>1</v>
      </c>
      <c r="L34" s="51">
        <f t="shared" si="6"/>
        <v>1</v>
      </c>
      <c r="M34" s="51">
        <f t="shared" si="7"/>
        <v>0</v>
      </c>
      <c r="N34" s="52">
        <f t="shared" si="8"/>
        <v>0</v>
      </c>
    </row>
    <row r="35" spans="1:14" x14ac:dyDescent="0.25">
      <c r="A35" t="s">
        <v>88</v>
      </c>
      <c r="B35" t="s">
        <v>43</v>
      </c>
      <c r="C35" t="s">
        <v>33</v>
      </c>
      <c r="D35" s="1">
        <f t="shared" si="0"/>
        <v>1</v>
      </c>
      <c r="E35" s="76">
        <v>12</v>
      </c>
      <c r="F35" s="77">
        <v>10</v>
      </c>
      <c r="G35" s="57">
        <f t="shared" si="1"/>
        <v>3</v>
      </c>
      <c r="H35" s="58">
        <f t="shared" si="2"/>
        <v>0</v>
      </c>
      <c r="I35" s="53">
        <f t="shared" si="3"/>
        <v>1</v>
      </c>
      <c r="J35" s="51">
        <f t="shared" si="4"/>
        <v>0</v>
      </c>
      <c r="K35" s="52">
        <f t="shared" si="5"/>
        <v>0</v>
      </c>
      <c r="L35" s="51">
        <f t="shared" si="6"/>
        <v>0</v>
      </c>
      <c r="M35" s="51">
        <f t="shared" si="7"/>
        <v>0</v>
      </c>
      <c r="N35" s="52">
        <f t="shared" si="8"/>
        <v>1</v>
      </c>
    </row>
    <row r="36" spans="1:14" x14ac:dyDescent="0.25">
      <c r="A36" t="s">
        <v>89</v>
      </c>
      <c r="B36" t="s">
        <v>40</v>
      </c>
      <c r="C36" t="s">
        <v>27</v>
      </c>
      <c r="D36" s="1">
        <f t="shared" si="0"/>
        <v>1</v>
      </c>
      <c r="E36" s="76">
        <v>18</v>
      </c>
      <c r="F36" s="77">
        <v>1</v>
      </c>
      <c r="G36" s="57">
        <f t="shared" si="1"/>
        <v>3</v>
      </c>
      <c r="H36" s="58">
        <f t="shared" si="2"/>
        <v>0</v>
      </c>
      <c r="I36" s="53">
        <f t="shared" si="3"/>
        <v>1</v>
      </c>
      <c r="J36" s="51">
        <f t="shared" si="4"/>
        <v>0</v>
      </c>
      <c r="K36" s="52">
        <f t="shared" si="5"/>
        <v>0</v>
      </c>
      <c r="L36" s="51">
        <f t="shared" si="6"/>
        <v>0</v>
      </c>
      <c r="M36" s="51">
        <f t="shared" si="7"/>
        <v>0</v>
      </c>
      <c r="N36" s="52">
        <f t="shared" si="8"/>
        <v>1</v>
      </c>
    </row>
    <row r="37" spans="1:14" x14ac:dyDescent="0.25">
      <c r="A37" t="s">
        <v>90</v>
      </c>
      <c r="B37" t="s">
        <v>30</v>
      </c>
      <c r="C37" t="s">
        <v>50</v>
      </c>
      <c r="D37" s="1">
        <f t="shared" si="0"/>
        <v>1</v>
      </c>
      <c r="E37" s="76">
        <v>8</v>
      </c>
      <c r="F37" s="77">
        <v>6</v>
      </c>
      <c r="G37" s="57">
        <f t="shared" si="1"/>
        <v>3</v>
      </c>
      <c r="H37" s="58">
        <f t="shared" si="2"/>
        <v>0</v>
      </c>
      <c r="I37" s="53">
        <f t="shared" si="3"/>
        <v>1</v>
      </c>
      <c r="J37" s="51">
        <f t="shared" si="4"/>
        <v>0</v>
      </c>
      <c r="K37" s="52">
        <f t="shared" si="5"/>
        <v>0</v>
      </c>
      <c r="L37" s="51">
        <f t="shared" si="6"/>
        <v>0</v>
      </c>
      <c r="M37" s="51">
        <f t="shared" si="7"/>
        <v>0</v>
      </c>
      <c r="N37" s="52">
        <f t="shared" si="8"/>
        <v>1</v>
      </c>
    </row>
    <row r="38" spans="1:14" x14ac:dyDescent="0.25">
      <c r="A38" s="61" t="s">
        <v>91</v>
      </c>
      <c r="B38" s="62"/>
      <c r="C38" s="62"/>
      <c r="D38" s="63">
        <f t="shared" si="0"/>
        <v>0</v>
      </c>
      <c r="E38" s="64"/>
      <c r="F38" s="65"/>
      <c r="G38" s="64">
        <f t="shared" si="1"/>
        <v>0</v>
      </c>
      <c r="H38" s="65">
        <f t="shared" si="2"/>
        <v>0</v>
      </c>
      <c r="I38" s="66">
        <f t="shared" si="3"/>
        <v>0</v>
      </c>
      <c r="J38" s="67">
        <f t="shared" si="4"/>
        <v>0</v>
      </c>
      <c r="K38" s="68">
        <f t="shared" si="5"/>
        <v>0</v>
      </c>
      <c r="L38" s="67">
        <f t="shared" si="6"/>
        <v>0</v>
      </c>
      <c r="M38" s="67">
        <f t="shared" si="7"/>
        <v>0</v>
      </c>
      <c r="N38" s="68">
        <f t="shared" si="8"/>
        <v>0</v>
      </c>
    </row>
    <row r="39" spans="1:14" x14ac:dyDescent="0.25">
      <c r="A39" t="s">
        <v>92</v>
      </c>
      <c r="B39" t="s">
        <v>50</v>
      </c>
      <c r="C39" t="s">
        <v>43</v>
      </c>
      <c r="D39" s="1">
        <f t="shared" si="0"/>
        <v>1</v>
      </c>
      <c r="E39" s="76">
        <v>4</v>
      </c>
      <c r="F39" s="77">
        <v>4</v>
      </c>
      <c r="G39" s="57">
        <f t="shared" si="1"/>
        <v>1</v>
      </c>
      <c r="H39" s="58">
        <f t="shared" si="2"/>
        <v>1</v>
      </c>
      <c r="I39" s="53">
        <f t="shared" si="3"/>
        <v>0</v>
      </c>
      <c r="J39" s="51">
        <f t="shared" si="4"/>
        <v>1</v>
      </c>
      <c r="K39" s="52">
        <f t="shared" si="5"/>
        <v>0</v>
      </c>
      <c r="L39" s="51">
        <f t="shared" si="6"/>
        <v>0</v>
      </c>
      <c r="M39" s="51">
        <f t="shared" si="7"/>
        <v>1</v>
      </c>
      <c r="N39" s="52">
        <f t="shared" si="8"/>
        <v>0</v>
      </c>
    </row>
    <row r="40" spans="1:14" x14ac:dyDescent="0.25">
      <c r="A40" t="s">
        <v>93</v>
      </c>
      <c r="B40" t="s">
        <v>46</v>
      </c>
      <c r="C40" t="s">
        <v>30</v>
      </c>
      <c r="D40" s="1">
        <f t="shared" si="0"/>
        <v>1</v>
      </c>
      <c r="E40" s="76">
        <v>16</v>
      </c>
      <c r="F40" s="77">
        <v>4</v>
      </c>
      <c r="G40" s="57">
        <f t="shared" si="1"/>
        <v>3</v>
      </c>
      <c r="H40" s="58">
        <f t="shared" si="2"/>
        <v>0</v>
      </c>
      <c r="I40" s="53">
        <f t="shared" si="3"/>
        <v>1</v>
      </c>
      <c r="J40" s="51">
        <f t="shared" si="4"/>
        <v>0</v>
      </c>
      <c r="K40" s="52">
        <f t="shared" si="5"/>
        <v>0</v>
      </c>
      <c r="L40" s="51">
        <f t="shared" si="6"/>
        <v>0</v>
      </c>
      <c r="M40" s="51">
        <f t="shared" si="7"/>
        <v>0</v>
      </c>
      <c r="N40" s="52">
        <f t="shared" si="8"/>
        <v>1</v>
      </c>
    </row>
    <row r="41" spans="1:14" x14ac:dyDescent="0.25">
      <c r="A41" t="s">
        <v>94</v>
      </c>
      <c r="B41" t="s">
        <v>27</v>
      </c>
      <c r="C41" t="s">
        <v>37</v>
      </c>
      <c r="D41" s="1">
        <f t="shared" si="0"/>
        <v>1</v>
      </c>
      <c r="E41" s="76">
        <v>2</v>
      </c>
      <c r="F41" s="77">
        <v>24</v>
      </c>
      <c r="G41" s="57">
        <f t="shared" si="1"/>
        <v>0</v>
      </c>
      <c r="H41" s="58">
        <f t="shared" si="2"/>
        <v>3</v>
      </c>
      <c r="I41" s="53">
        <f t="shared" si="3"/>
        <v>0</v>
      </c>
      <c r="J41" s="51">
        <f t="shared" si="4"/>
        <v>0</v>
      </c>
      <c r="K41" s="52">
        <f t="shared" si="5"/>
        <v>1</v>
      </c>
      <c r="L41" s="51">
        <f t="shared" si="6"/>
        <v>1</v>
      </c>
      <c r="M41" s="51">
        <f t="shared" si="7"/>
        <v>0</v>
      </c>
      <c r="N41" s="52">
        <f t="shared" si="8"/>
        <v>0</v>
      </c>
    </row>
    <row r="42" spans="1:14" x14ac:dyDescent="0.25">
      <c r="A42" t="s">
        <v>95</v>
      </c>
      <c r="B42" t="s">
        <v>24</v>
      </c>
      <c r="C42" t="s">
        <v>40</v>
      </c>
      <c r="D42" s="1">
        <f t="shared" si="0"/>
        <v>1</v>
      </c>
      <c r="E42" s="76">
        <v>10</v>
      </c>
      <c r="F42" s="77">
        <v>3</v>
      </c>
      <c r="G42" s="57">
        <f t="shared" si="1"/>
        <v>3</v>
      </c>
      <c r="H42" s="58">
        <f t="shared" si="2"/>
        <v>0</v>
      </c>
      <c r="I42" s="53">
        <f t="shared" si="3"/>
        <v>1</v>
      </c>
      <c r="J42" s="51">
        <f t="shared" si="4"/>
        <v>0</v>
      </c>
      <c r="K42" s="52">
        <f t="shared" si="5"/>
        <v>0</v>
      </c>
      <c r="L42" s="51">
        <f t="shared" si="6"/>
        <v>0</v>
      </c>
      <c r="M42" s="51">
        <f t="shared" si="7"/>
        <v>0</v>
      </c>
      <c r="N42" s="52">
        <f t="shared" si="8"/>
        <v>1</v>
      </c>
    </row>
    <row r="43" spans="1:14" x14ac:dyDescent="0.25">
      <c r="A43" t="s">
        <v>96</v>
      </c>
      <c r="B43" t="s">
        <v>33</v>
      </c>
      <c r="C43" t="s">
        <v>21</v>
      </c>
      <c r="D43" s="1">
        <f t="shared" si="0"/>
        <v>1</v>
      </c>
      <c r="E43" s="76">
        <v>2</v>
      </c>
      <c r="F43" s="77">
        <v>11</v>
      </c>
      <c r="G43" s="57">
        <f t="shared" si="1"/>
        <v>0</v>
      </c>
      <c r="H43" s="58">
        <f t="shared" si="2"/>
        <v>3</v>
      </c>
      <c r="I43" s="53">
        <f t="shared" si="3"/>
        <v>0</v>
      </c>
      <c r="J43" s="51">
        <f t="shared" si="4"/>
        <v>0</v>
      </c>
      <c r="K43" s="52">
        <f t="shared" si="5"/>
        <v>1</v>
      </c>
      <c r="L43" s="51">
        <f t="shared" si="6"/>
        <v>1</v>
      </c>
      <c r="M43" s="51">
        <f t="shared" si="7"/>
        <v>0</v>
      </c>
      <c r="N43" s="52">
        <f t="shared" si="8"/>
        <v>0</v>
      </c>
    </row>
    <row r="44" spans="1:14" x14ac:dyDescent="0.25">
      <c r="A44" s="61" t="s">
        <v>97</v>
      </c>
      <c r="B44" s="62"/>
      <c r="C44" s="62"/>
      <c r="D44" s="63">
        <f t="shared" si="0"/>
        <v>0</v>
      </c>
      <c r="E44" s="64"/>
      <c r="F44" s="65"/>
      <c r="G44" s="64">
        <f t="shared" si="1"/>
        <v>0</v>
      </c>
      <c r="H44" s="65">
        <f t="shared" si="2"/>
        <v>0</v>
      </c>
      <c r="I44" s="66">
        <f t="shared" si="3"/>
        <v>0</v>
      </c>
      <c r="J44" s="67">
        <f t="shared" si="4"/>
        <v>0</v>
      </c>
      <c r="K44" s="68">
        <f t="shared" si="5"/>
        <v>0</v>
      </c>
      <c r="L44" s="67">
        <f t="shared" si="6"/>
        <v>0</v>
      </c>
      <c r="M44" s="67">
        <f t="shared" si="7"/>
        <v>0</v>
      </c>
      <c r="N44" s="68">
        <f t="shared" si="8"/>
        <v>0</v>
      </c>
    </row>
    <row r="45" spans="1:14" x14ac:dyDescent="0.25">
      <c r="A45" t="s">
        <v>98</v>
      </c>
      <c r="B45" t="s">
        <v>21</v>
      </c>
      <c r="C45" t="s">
        <v>50</v>
      </c>
      <c r="D45" s="1">
        <f t="shared" si="0"/>
        <v>1</v>
      </c>
      <c r="E45" s="76">
        <v>11</v>
      </c>
      <c r="F45" s="77">
        <v>4</v>
      </c>
      <c r="G45" s="57">
        <f t="shared" si="1"/>
        <v>3</v>
      </c>
      <c r="H45" s="58">
        <f t="shared" si="2"/>
        <v>0</v>
      </c>
      <c r="I45" s="53">
        <f t="shared" si="3"/>
        <v>1</v>
      </c>
      <c r="J45" s="51">
        <f t="shared" si="4"/>
        <v>0</v>
      </c>
      <c r="K45" s="52">
        <f t="shared" si="5"/>
        <v>0</v>
      </c>
      <c r="L45" s="51">
        <f t="shared" si="6"/>
        <v>0</v>
      </c>
      <c r="M45" s="51">
        <f t="shared" si="7"/>
        <v>0</v>
      </c>
      <c r="N45" s="52">
        <f t="shared" si="8"/>
        <v>1</v>
      </c>
    </row>
    <row r="46" spans="1:14" x14ac:dyDescent="0.25">
      <c r="A46" t="s">
        <v>99</v>
      </c>
      <c r="B46" t="s">
        <v>37</v>
      </c>
      <c r="C46" t="s">
        <v>30</v>
      </c>
      <c r="D46" s="1">
        <f t="shared" si="0"/>
        <v>1</v>
      </c>
      <c r="E46" s="76">
        <v>10</v>
      </c>
      <c r="F46" s="77">
        <v>8</v>
      </c>
      <c r="G46" s="57">
        <f t="shared" si="1"/>
        <v>3</v>
      </c>
      <c r="H46" s="58">
        <f t="shared" si="2"/>
        <v>0</v>
      </c>
      <c r="I46" s="53">
        <f t="shared" si="3"/>
        <v>1</v>
      </c>
      <c r="J46" s="51">
        <f t="shared" si="4"/>
        <v>0</v>
      </c>
      <c r="K46" s="52">
        <f t="shared" si="5"/>
        <v>0</v>
      </c>
      <c r="L46" s="51">
        <f t="shared" si="6"/>
        <v>0</v>
      </c>
      <c r="M46" s="51">
        <f t="shared" si="7"/>
        <v>0</v>
      </c>
      <c r="N46" s="52">
        <f t="shared" si="8"/>
        <v>1</v>
      </c>
    </row>
    <row r="47" spans="1:14" x14ac:dyDescent="0.25">
      <c r="A47" t="s">
        <v>100</v>
      </c>
      <c r="B47" t="s">
        <v>43</v>
      </c>
      <c r="C47" t="s">
        <v>46</v>
      </c>
      <c r="D47" s="1">
        <f t="shared" si="0"/>
        <v>1</v>
      </c>
      <c r="E47" s="76">
        <v>7</v>
      </c>
      <c r="F47" s="77">
        <v>6</v>
      </c>
      <c r="G47" s="57">
        <f t="shared" si="1"/>
        <v>3</v>
      </c>
      <c r="H47" s="58">
        <f t="shared" si="2"/>
        <v>0</v>
      </c>
      <c r="I47" s="53">
        <f t="shared" si="3"/>
        <v>1</v>
      </c>
      <c r="J47" s="51">
        <f t="shared" si="4"/>
        <v>0</v>
      </c>
      <c r="K47" s="52">
        <f t="shared" si="5"/>
        <v>0</v>
      </c>
      <c r="L47" s="51">
        <f t="shared" si="6"/>
        <v>0</v>
      </c>
      <c r="M47" s="51">
        <f t="shared" si="7"/>
        <v>0</v>
      </c>
      <c r="N47" s="52">
        <f t="shared" si="8"/>
        <v>1</v>
      </c>
    </row>
    <row r="48" spans="1:14" x14ac:dyDescent="0.25">
      <c r="A48" t="s">
        <v>101</v>
      </c>
      <c r="B48" t="s">
        <v>40</v>
      </c>
      <c r="C48" t="s">
        <v>33</v>
      </c>
      <c r="D48" s="1">
        <f t="shared" si="0"/>
        <v>1</v>
      </c>
      <c r="E48" s="76">
        <v>14</v>
      </c>
      <c r="F48" s="77">
        <v>9</v>
      </c>
      <c r="G48" s="57">
        <f t="shared" si="1"/>
        <v>3</v>
      </c>
      <c r="H48" s="58">
        <f t="shared" si="2"/>
        <v>0</v>
      </c>
      <c r="I48" s="53">
        <f t="shared" si="3"/>
        <v>1</v>
      </c>
      <c r="J48" s="51">
        <f t="shared" si="4"/>
        <v>0</v>
      </c>
      <c r="K48" s="52">
        <f t="shared" si="5"/>
        <v>0</v>
      </c>
      <c r="L48" s="51">
        <f t="shared" si="6"/>
        <v>0</v>
      </c>
      <c r="M48" s="51">
        <f t="shared" si="7"/>
        <v>0</v>
      </c>
      <c r="N48" s="52">
        <f t="shared" si="8"/>
        <v>1</v>
      </c>
    </row>
    <row r="49" spans="1:14" x14ac:dyDescent="0.25">
      <c r="A49" t="s">
        <v>102</v>
      </c>
      <c r="B49" t="s">
        <v>27</v>
      </c>
      <c r="C49" t="s">
        <v>24</v>
      </c>
      <c r="D49" s="1">
        <f t="shared" si="0"/>
        <v>1</v>
      </c>
      <c r="E49" s="76">
        <v>5</v>
      </c>
      <c r="F49" s="77">
        <v>10</v>
      </c>
      <c r="G49" s="57">
        <f t="shared" si="1"/>
        <v>0</v>
      </c>
      <c r="H49" s="58">
        <f t="shared" si="2"/>
        <v>3</v>
      </c>
      <c r="I49" s="53">
        <f t="shared" si="3"/>
        <v>0</v>
      </c>
      <c r="J49" s="51">
        <f t="shared" si="4"/>
        <v>0</v>
      </c>
      <c r="K49" s="52">
        <f t="shared" si="5"/>
        <v>1</v>
      </c>
      <c r="L49" s="51">
        <f t="shared" si="6"/>
        <v>1</v>
      </c>
      <c r="M49" s="51">
        <f t="shared" si="7"/>
        <v>0</v>
      </c>
      <c r="N49" s="52">
        <f t="shared" si="8"/>
        <v>0</v>
      </c>
    </row>
    <row r="50" spans="1:14" x14ac:dyDescent="0.25">
      <c r="A50" s="61" t="s">
        <v>103</v>
      </c>
      <c r="B50" s="62"/>
      <c r="C50" s="62"/>
      <c r="D50" s="63">
        <f t="shared" si="0"/>
        <v>0</v>
      </c>
      <c r="E50" s="64"/>
      <c r="F50" s="65"/>
      <c r="G50" s="64">
        <f t="shared" si="1"/>
        <v>0</v>
      </c>
      <c r="H50" s="65">
        <f t="shared" si="2"/>
        <v>0</v>
      </c>
      <c r="I50" s="66">
        <f t="shared" si="3"/>
        <v>0</v>
      </c>
      <c r="J50" s="67">
        <f t="shared" si="4"/>
        <v>0</v>
      </c>
      <c r="K50" s="68">
        <f t="shared" si="5"/>
        <v>0</v>
      </c>
      <c r="L50" s="67">
        <f t="shared" si="6"/>
        <v>0</v>
      </c>
      <c r="M50" s="67">
        <f t="shared" si="7"/>
        <v>0</v>
      </c>
      <c r="N50" s="68">
        <f t="shared" si="8"/>
        <v>0</v>
      </c>
    </row>
    <row r="51" spans="1:14" x14ac:dyDescent="0.25">
      <c r="A51" t="s">
        <v>104</v>
      </c>
      <c r="B51" t="s">
        <v>50</v>
      </c>
      <c r="C51" t="s">
        <v>40</v>
      </c>
      <c r="D51" s="1">
        <f t="shared" si="0"/>
        <v>1</v>
      </c>
      <c r="E51" s="76">
        <v>7</v>
      </c>
      <c r="F51" s="77">
        <v>11</v>
      </c>
      <c r="G51" s="57">
        <f t="shared" si="1"/>
        <v>0</v>
      </c>
      <c r="H51" s="58">
        <f t="shared" si="2"/>
        <v>3</v>
      </c>
      <c r="I51" s="53">
        <f t="shared" si="3"/>
        <v>0</v>
      </c>
      <c r="J51" s="51">
        <f t="shared" si="4"/>
        <v>0</v>
      </c>
      <c r="K51" s="52">
        <f t="shared" si="5"/>
        <v>1</v>
      </c>
      <c r="L51" s="51">
        <f t="shared" si="6"/>
        <v>1</v>
      </c>
      <c r="M51" s="51">
        <f t="shared" si="7"/>
        <v>0</v>
      </c>
      <c r="N51" s="52">
        <f t="shared" si="8"/>
        <v>0</v>
      </c>
    </row>
    <row r="52" spans="1:14" x14ac:dyDescent="0.25">
      <c r="A52" t="s">
        <v>105</v>
      </c>
      <c r="B52" t="s">
        <v>46</v>
      </c>
      <c r="C52" t="s">
        <v>21</v>
      </c>
      <c r="D52" s="1">
        <f t="shared" si="0"/>
        <v>1</v>
      </c>
      <c r="E52" s="76">
        <v>4</v>
      </c>
      <c r="F52" s="77">
        <v>13</v>
      </c>
      <c r="G52" s="57">
        <f t="shared" si="1"/>
        <v>0</v>
      </c>
      <c r="H52" s="58">
        <f t="shared" si="2"/>
        <v>3</v>
      </c>
      <c r="I52" s="53">
        <f t="shared" si="3"/>
        <v>0</v>
      </c>
      <c r="J52" s="51">
        <f t="shared" si="4"/>
        <v>0</v>
      </c>
      <c r="K52" s="52">
        <f t="shared" si="5"/>
        <v>1</v>
      </c>
      <c r="L52" s="51">
        <f t="shared" si="6"/>
        <v>1</v>
      </c>
      <c r="M52" s="51">
        <f t="shared" si="7"/>
        <v>0</v>
      </c>
      <c r="N52" s="52">
        <f t="shared" si="8"/>
        <v>0</v>
      </c>
    </row>
    <row r="53" spans="1:14" x14ac:dyDescent="0.25">
      <c r="A53" t="s">
        <v>106</v>
      </c>
      <c r="B53" t="s">
        <v>30</v>
      </c>
      <c r="C53" t="s">
        <v>43</v>
      </c>
      <c r="D53" s="1">
        <f t="shared" si="0"/>
        <v>1</v>
      </c>
      <c r="E53" s="76">
        <v>3</v>
      </c>
      <c r="F53" s="77">
        <v>8</v>
      </c>
      <c r="G53" s="57">
        <f t="shared" si="1"/>
        <v>0</v>
      </c>
      <c r="H53" s="58">
        <f t="shared" si="2"/>
        <v>3</v>
      </c>
      <c r="I53" s="53">
        <f t="shared" si="3"/>
        <v>0</v>
      </c>
      <c r="J53" s="51">
        <f t="shared" si="4"/>
        <v>0</v>
      </c>
      <c r="K53" s="52">
        <f t="shared" si="5"/>
        <v>1</v>
      </c>
      <c r="L53" s="51">
        <f t="shared" si="6"/>
        <v>1</v>
      </c>
      <c r="M53" s="51">
        <f t="shared" si="7"/>
        <v>0</v>
      </c>
      <c r="N53" s="52">
        <f t="shared" si="8"/>
        <v>0</v>
      </c>
    </row>
    <row r="54" spans="1:14" x14ac:dyDescent="0.25">
      <c r="A54" t="s">
        <v>107</v>
      </c>
      <c r="B54" t="s">
        <v>24</v>
      </c>
      <c r="C54" t="s">
        <v>37</v>
      </c>
      <c r="D54" s="1">
        <f t="shared" si="0"/>
        <v>1</v>
      </c>
      <c r="E54" s="76">
        <v>11</v>
      </c>
      <c r="F54" s="77">
        <v>4</v>
      </c>
      <c r="G54" s="57">
        <f t="shared" si="1"/>
        <v>3</v>
      </c>
      <c r="H54" s="58">
        <f t="shared" si="2"/>
        <v>0</v>
      </c>
      <c r="I54" s="53">
        <f t="shared" si="3"/>
        <v>1</v>
      </c>
      <c r="J54" s="51">
        <f t="shared" si="4"/>
        <v>0</v>
      </c>
      <c r="K54" s="52">
        <f t="shared" si="5"/>
        <v>0</v>
      </c>
      <c r="L54" s="51">
        <f t="shared" si="6"/>
        <v>0</v>
      </c>
      <c r="M54" s="51">
        <f t="shared" si="7"/>
        <v>0</v>
      </c>
      <c r="N54" s="52">
        <f t="shared" si="8"/>
        <v>1</v>
      </c>
    </row>
    <row r="55" spans="1:14" x14ac:dyDescent="0.25">
      <c r="A55" t="s">
        <v>108</v>
      </c>
      <c r="B55" t="s">
        <v>33</v>
      </c>
      <c r="C55" t="s">
        <v>27</v>
      </c>
      <c r="D55" s="1">
        <f t="shared" si="0"/>
        <v>1</v>
      </c>
      <c r="E55" s="78">
        <v>5</v>
      </c>
      <c r="F55" s="79">
        <v>7</v>
      </c>
      <c r="G55" s="59">
        <f t="shared" si="1"/>
        <v>0</v>
      </c>
      <c r="H55" s="60">
        <f t="shared" si="2"/>
        <v>3</v>
      </c>
      <c r="I55" s="54">
        <f t="shared" si="3"/>
        <v>0</v>
      </c>
      <c r="J55" s="55">
        <f t="shared" si="4"/>
        <v>0</v>
      </c>
      <c r="K55" s="56">
        <f t="shared" si="5"/>
        <v>1</v>
      </c>
      <c r="L55" s="55">
        <f t="shared" si="6"/>
        <v>1</v>
      </c>
      <c r="M55" s="55">
        <f t="shared" si="7"/>
        <v>0</v>
      </c>
      <c r="N55" s="56">
        <f t="shared" si="8"/>
        <v>0</v>
      </c>
    </row>
    <row r="56" spans="1:14" x14ac:dyDescent="0.25">
      <c r="D56" s="1"/>
    </row>
    <row r="57" spans="1:14" x14ac:dyDescent="0.25">
      <c r="D57" s="1"/>
    </row>
    <row r="58" spans="1:14" x14ac:dyDescent="0.25">
      <c r="D58" s="1"/>
    </row>
    <row r="59" spans="1:14" x14ac:dyDescent="0.25">
      <c r="D59" s="1"/>
    </row>
    <row r="60" spans="1:14" x14ac:dyDescent="0.25">
      <c r="D60" s="1"/>
    </row>
    <row r="61" spans="1:14" x14ac:dyDescent="0.25">
      <c r="D61" s="1"/>
    </row>
    <row r="62" spans="1:14" x14ac:dyDescent="0.25">
      <c r="D62" s="1"/>
    </row>
    <row r="63" spans="1:14" x14ac:dyDescent="0.25">
      <c r="D63" s="1"/>
    </row>
    <row r="64" spans="1:1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</sheetData>
  <mergeCells count="4">
    <mergeCell ref="I1:K1"/>
    <mergeCell ref="L1:N1"/>
    <mergeCell ref="G1:H2"/>
    <mergeCell ref="E1:F2"/>
  </mergeCells>
  <pageMargins left="0.7" right="0.7" top="0.78740157499999996" bottom="0.78740157499999996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1"/>
  <sheetViews>
    <sheetView showGridLines="0" tabSelected="1" workbookViewId="0">
      <selection activeCell="B2" sqref="B2:M11"/>
    </sheetView>
  </sheetViews>
  <sheetFormatPr defaultColWidth="14.42578125" defaultRowHeight="15" customHeight="1" x14ac:dyDescent="0.25"/>
  <cols>
    <col min="1" max="1" width="6.42578125" customWidth="1"/>
    <col min="2" max="2" width="5.85546875" customWidth="1"/>
    <col min="3" max="3" width="21.140625" customWidth="1"/>
    <col min="4" max="7" width="9.140625" customWidth="1"/>
    <col min="8" max="9" width="6.7109375" customWidth="1"/>
    <col min="10" max="11" width="9.140625" customWidth="1"/>
    <col min="12" max="12" width="10" hidden="1" customWidth="1"/>
    <col min="13" max="13" width="8.7109375" customWidth="1"/>
  </cols>
  <sheetData>
    <row r="1" spans="1:14" ht="21" customHeight="1" thickBot="1" x14ac:dyDescent="0.3">
      <c r="A1" s="73" t="s">
        <v>12</v>
      </c>
      <c r="B1" s="102" t="s">
        <v>13</v>
      </c>
      <c r="C1" s="103"/>
      <c r="D1" s="82" t="s">
        <v>127</v>
      </c>
      <c r="E1" s="2" t="s">
        <v>14</v>
      </c>
      <c r="F1" s="2" t="s">
        <v>15</v>
      </c>
      <c r="G1" s="2" t="s">
        <v>16</v>
      </c>
      <c r="H1" s="84" t="s">
        <v>128</v>
      </c>
      <c r="I1" s="83" t="s">
        <v>129</v>
      </c>
      <c r="J1" s="82" t="s">
        <v>55</v>
      </c>
      <c r="K1" s="2" t="s">
        <v>18</v>
      </c>
      <c r="L1" s="81" t="s">
        <v>126</v>
      </c>
      <c r="M1" s="3"/>
    </row>
    <row r="2" spans="1:14" ht="21" customHeight="1" x14ac:dyDescent="0.25">
      <c r="A2" s="4" t="s">
        <v>19</v>
      </c>
      <c r="B2" s="5"/>
      <c r="C2" s="6" t="s">
        <v>20</v>
      </c>
      <c r="D2" s="91">
        <f>SUMIFS('zápasy podzim 2017'!$D$3:$D$55,'zápasy podzim 2017'!$B$3:$B$55,$L2)+SUMIFS('zápasy podzim 2017'!$D$3:$D$55,'zápasy podzim 2017'!$C$3:$C$55,$L2)</f>
        <v>9</v>
      </c>
      <c r="E2" s="91">
        <f>SUMIFS('zápasy podzim 2017'!I$3:I$55,'zápasy podzim 2017'!$B$3:$B$55,$L2)+SUMIFS('zápasy podzim 2017'!L$3:L$55,'zápasy podzim 2017'!$C$3:$C$55,$L2)</f>
        <v>8</v>
      </c>
      <c r="F2" s="91">
        <f>SUMIFS('zápasy podzim 2017'!J$3:J$55,'zápasy podzim 2017'!$B$3:$B$55,$L2)+SUMIFS('zápasy podzim 2017'!M$3:M$55,'zápasy podzim 2017'!$C$3:$C$55,$L2)</f>
        <v>0</v>
      </c>
      <c r="G2" s="91">
        <f>SUMIFS('zápasy podzim 2017'!K$3:K$55,'zápasy podzim 2017'!$B$3:$B$55,$L2)+SUMIFS('zápasy podzim 2017'!N$3:N$55,'zápasy podzim 2017'!$C$3:$C$55,$L2)</f>
        <v>1</v>
      </c>
      <c r="H2" s="92">
        <f>SUMIFS('zápasy podzim 2017'!$E$3:$E$55,'zápasy podzim 2017'!$B$3:$B$55,$L2)+SUMIFS('zápasy podzim 2017'!$F$3:$F$55,'zápasy podzim 2017'!$C$3:$C$55,$L2)</f>
        <v>130</v>
      </c>
      <c r="I2" s="93">
        <f>SUMIFS('zápasy podzim 2017'!$F$3:$F$55,'zápasy podzim 2017'!$B$3:$B$55,$L2)+SUMIFS('zápasy podzim 2017'!$E$3:$E$55,'zápasy podzim 2017'!$C$3:$C$55,$L2)</f>
        <v>34</v>
      </c>
      <c r="J2" s="91">
        <f t="shared" ref="J2:J11" si="0">3*E2+F2</f>
        <v>24</v>
      </c>
      <c r="K2" s="91">
        <f t="shared" ref="K2:K11" si="1">H2-I2</f>
        <v>96</v>
      </c>
      <c r="L2" s="80" t="s">
        <v>21</v>
      </c>
      <c r="M2" s="3"/>
      <c r="N2" s="3"/>
    </row>
    <row r="3" spans="1:14" ht="21" customHeight="1" x14ac:dyDescent="0.25">
      <c r="A3" s="7" t="s">
        <v>22</v>
      </c>
      <c r="B3" s="8" t="s">
        <v>35</v>
      </c>
      <c r="C3" s="9" t="s">
        <v>45</v>
      </c>
      <c r="D3" s="10">
        <f>SUMIFS('zápasy podzim 2017'!$D$3:$D$55,'zápasy podzim 2017'!$B$3:$B$55,$L3)+SUMIFS('zápasy podzim 2017'!$D$3:$D$55,'zápasy podzim 2017'!$C$3:$C$55,$L3)</f>
        <v>9</v>
      </c>
      <c r="E3" s="10">
        <f>SUMIFS('zápasy podzim 2017'!I$3:I$55,'zápasy podzim 2017'!$B$3:$B$55,$L3)+SUMIFS('zápasy podzim 2017'!L$3:L$55,'zápasy podzim 2017'!$C$3:$C$55,$L3)</f>
        <v>7</v>
      </c>
      <c r="F3" s="10">
        <f>SUMIFS('zápasy podzim 2017'!J$3:J$55,'zápasy podzim 2017'!$B$3:$B$55,$L3)+SUMIFS('zápasy podzim 2017'!M$3:M$55,'zápasy podzim 2017'!$C$3:$C$55,$L3)</f>
        <v>0</v>
      </c>
      <c r="G3" s="10">
        <f>SUMIFS('zápasy podzim 2017'!K$3:K$55,'zápasy podzim 2017'!$B$3:$B$55,$L3)+SUMIFS('zápasy podzim 2017'!N$3:N$55,'zápasy podzim 2017'!$C$3:$C$55,$L3)</f>
        <v>2</v>
      </c>
      <c r="H3" s="69">
        <f>SUMIFS('zápasy podzim 2017'!$E$3:$E$55,'zápasy podzim 2017'!$B$3:$B$55,$L3)+SUMIFS('zápasy podzim 2017'!$F$3:$F$55,'zápasy podzim 2017'!$C$3:$C$55,$L3)</f>
        <v>112</v>
      </c>
      <c r="I3" s="70">
        <f>SUMIFS('zápasy podzim 2017'!$F$3:$F$55,'zápasy podzim 2017'!$B$3:$B$55,$L3)+SUMIFS('zápasy podzim 2017'!$E$3:$E$55,'zápasy podzim 2017'!$C$3:$C$55,$L3)</f>
        <v>46</v>
      </c>
      <c r="J3" s="10">
        <f t="shared" si="0"/>
        <v>21</v>
      </c>
      <c r="K3" s="10">
        <f t="shared" si="1"/>
        <v>66</v>
      </c>
      <c r="L3" s="80" t="s">
        <v>46</v>
      </c>
      <c r="M3" s="3"/>
      <c r="N3" s="3"/>
    </row>
    <row r="4" spans="1:14" ht="21" customHeight="1" x14ac:dyDescent="0.25">
      <c r="A4" s="7" t="s">
        <v>25</v>
      </c>
      <c r="B4" s="8"/>
      <c r="C4" s="9" t="s">
        <v>42</v>
      </c>
      <c r="D4" s="10">
        <f>SUMIFS('zápasy podzim 2017'!$D$3:$D$55,'zápasy podzim 2017'!$B$3:$B$55,$L4)+SUMIFS('zápasy podzim 2017'!$D$3:$D$55,'zápasy podzim 2017'!$C$3:$C$55,$L4)</f>
        <v>9</v>
      </c>
      <c r="E4" s="10">
        <f>SUMIFS('zápasy podzim 2017'!I$3:I$55,'zápasy podzim 2017'!$B$3:$B$55,$L4)+SUMIFS('zápasy podzim 2017'!L$3:L$55,'zápasy podzim 2017'!$C$3:$C$55,$L4)</f>
        <v>6</v>
      </c>
      <c r="F4" s="10">
        <f>SUMIFS('zápasy podzim 2017'!J$3:J$55,'zápasy podzim 2017'!$B$3:$B$55,$L4)+SUMIFS('zápasy podzim 2017'!M$3:M$55,'zápasy podzim 2017'!$C$3:$C$55,$L4)</f>
        <v>2</v>
      </c>
      <c r="G4" s="10">
        <f>SUMIFS('zápasy podzim 2017'!K$3:K$55,'zápasy podzim 2017'!$B$3:$B$55,$L4)+SUMIFS('zápasy podzim 2017'!N$3:N$55,'zápasy podzim 2017'!$C$3:$C$55,$L4)</f>
        <v>1</v>
      </c>
      <c r="H4" s="69">
        <f>SUMIFS('zápasy podzim 2017'!$E$3:$E$55,'zápasy podzim 2017'!$B$3:$B$55,$L4)+SUMIFS('zápasy podzim 2017'!$F$3:$F$55,'zápasy podzim 2017'!$C$3:$C$55,$L4)</f>
        <v>72</v>
      </c>
      <c r="I4" s="70">
        <f>SUMIFS('zápasy podzim 2017'!$F$3:$F$55,'zápasy podzim 2017'!$B$3:$B$55,$L4)+SUMIFS('zápasy podzim 2017'!$E$3:$E$55,'zápasy podzim 2017'!$C$3:$C$55,$L4)</f>
        <v>78</v>
      </c>
      <c r="J4" s="10">
        <f t="shared" si="0"/>
        <v>20</v>
      </c>
      <c r="K4" s="10">
        <f t="shared" si="1"/>
        <v>-6</v>
      </c>
      <c r="L4" s="80" t="s">
        <v>43</v>
      </c>
      <c r="M4" s="3"/>
      <c r="N4" s="3"/>
    </row>
    <row r="5" spans="1:14" ht="21" customHeight="1" x14ac:dyDescent="0.25">
      <c r="A5" s="7" t="s">
        <v>28</v>
      </c>
      <c r="B5" s="8" t="s">
        <v>35</v>
      </c>
      <c r="C5" s="11" t="s">
        <v>39</v>
      </c>
      <c r="D5" s="10">
        <f>SUMIFS('zápasy podzim 2017'!$D$3:$D$55,'zápasy podzim 2017'!$B$3:$B$55,$L5)+SUMIFS('zápasy podzim 2017'!$D$3:$D$55,'zápasy podzim 2017'!$C$3:$C$55,$L5)</f>
        <v>9</v>
      </c>
      <c r="E5" s="10">
        <f>SUMIFS('zápasy podzim 2017'!I$3:I$55,'zápasy podzim 2017'!$B$3:$B$55,$L5)+SUMIFS('zápasy podzim 2017'!L$3:L$55,'zápasy podzim 2017'!$C$3:$C$55,$L5)</f>
        <v>5</v>
      </c>
      <c r="F5" s="10">
        <f>SUMIFS('zápasy podzim 2017'!J$3:J$55,'zápasy podzim 2017'!$B$3:$B$55,$L5)+SUMIFS('zápasy podzim 2017'!M$3:M$55,'zápasy podzim 2017'!$C$3:$C$55,$L5)</f>
        <v>0</v>
      </c>
      <c r="G5" s="10">
        <f>SUMIFS('zápasy podzim 2017'!K$3:K$55,'zápasy podzim 2017'!$B$3:$B$55,$L5)+SUMIFS('zápasy podzim 2017'!N$3:N$55,'zápasy podzim 2017'!$C$3:$C$55,$L5)</f>
        <v>4</v>
      </c>
      <c r="H5" s="69">
        <f>SUMIFS('zápasy podzim 2017'!$E$3:$E$55,'zápasy podzim 2017'!$B$3:$B$55,$L5)+SUMIFS('zápasy podzim 2017'!$F$3:$F$55,'zápasy podzim 2017'!$C$3:$C$55,$L5)</f>
        <v>80</v>
      </c>
      <c r="I5" s="70">
        <f>SUMIFS('zápasy podzim 2017'!$F$3:$F$55,'zápasy podzim 2017'!$B$3:$B$55,$L5)+SUMIFS('zápasy podzim 2017'!$E$3:$E$55,'zápasy podzim 2017'!$C$3:$C$55,$L5)</f>
        <v>75</v>
      </c>
      <c r="J5" s="10">
        <f t="shared" si="0"/>
        <v>15</v>
      </c>
      <c r="K5" s="10">
        <f t="shared" si="1"/>
        <v>5</v>
      </c>
      <c r="L5" s="80" t="s">
        <v>40</v>
      </c>
      <c r="M5" s="3"/>
      <c r="N5" s="3"/>
    </row>
    <row r="6" spans="1:14" ht="21" customHeight="1" x14ac:dyDescent="0.25">
      <c r="A6" s="7" t="s">
        <v>31</v>
      </c>
      <c r="B6" s="8" t="s">
        <v>35</v>
      </c>
      <c r="C6" s="9" t="s">
        <v>36</v>
      </c>
      <c r="D6" s="10">
        <f>SUMIFS('zápasy podzim 2017'!$D$3:$D$55,'zápasy podzim 2017'!$B$3:$B$55,$L6)+SUMIFS('zápasy podzim 2017'!$D$3:$D$55,'zápasy podzim 2017'!$C$3:$C$55,$L6)</f>
        <v>9</v>
      </c>
      <c r="E6" s="10">
        <f>SUMIFS('zápasy podzim 2017'!I$3:I$55,'zápasy podzim 2017'!$B$3:$B$55,$L6)+SUMIFS('zápasy podzim 2017'!L$3:L$55,'zápasy podzim 2017'!$C$3:$C$55,$L6)</f>
        <v>4</v>
      </c>
      <c r="F6" s="10">
        <f>SUMIFS('zápasy podzim 2017'!J$3:J$55,'zápasy podzim 2017'!$B$3:$B$55,$L6)+SUMIFS('zápasy podzim 2017'!M$3:M$55,'zápasy podzim 2017'!$C$3:$C$55,$L6)</f>
        <v>1</v>
      </c>
      <c r="G6" s="10">
        <f>SUMIFS('zápasy podzim 2017'!K$3:K$55,'zápasy podzim 2017'!$B$3:$B$55,$L6)+SUMIFS('zápasy podzim 2017'!N$3:N$55,'zápasy podzim 2017'!$C$3:$C$55,$L6)</f>
        <v>4</v>
      </c>
      <c r="H6" s="69">
        <f>SUMIFS('zápasy podzim 2017'!$E$3:$E$55,'zápasy podzim 2017'!$B$3:$B$55,$L6)+SUMIFS('zápasy podzim 2017'!$F$3:$F$55,'zápasy podzim 2017'!$C$3:$C$55,$L6)</f>
        <v>98</v>
      </c>
      <c r="I6" s="70">
        <f>SUMIFS('zápasy podzim 2017'!$F$3:$F$55,'zápasy podzim 2017'!$B$3:$B$55,$L6)+SUMIFS('zápasy podzim 2017'!$E$3:$E$55,'zápasy podzim 2017'!$C$3:$C$55,$L6)</f>
        <v>79</v>
      </c>
      <c r="J6" s="10">
        <f t="shared" si="0"/>
        <v>13</v>
      </c>
      <c r="K6" s="10">
        <f t="shared" si="1"/>
        <v>19</v>
      </c>
      <c r="L6" s="80" t="s">
        <v>37</v>
      </c>
      <c r="M6" s="3"/>
      <c r="N6" s="3"/>
    </row>
    <row r="7" spans="1:14" ht="21" customHeight="1" x14ac:dyDescent="0.25">
      <c r="A7" s="7" t="s">
        <v>34</v>
      </c>
      <c r="B7" s="8"/>
      <c r="C7" s="9" t="s">
        <v>23</v>
      </c>
      <c r="D7" s="10">
        <f>SUMIFS('zápasy podzim 2017'!$D$3:$D$55,'zápasy podzim 2017'!$B$3:$B$55,$L7)+SUMIFS('zápasy podzim 2017'!$D$3:$D$55,'zápasy podzim 2017'!$C$3:$C$55,$L7)</f>
        <v>9</v>
      </c>
      <c r="E7" s="10">
        <f>SUMIFS('zápasy podzim 2017'!I$3:I$55,'zápasy podzim 2017'!$B$3:$B$55,$L7)+SUMIFS('zápasy podzim 2017'!L$3:L$55,'zápasy podzim 2017'!$C$3:$C$55,$L7)</f>
        <v>4</v>
      </c>
      <c r="F7" s="10">
        <f>SUMIFS('zápasy podzim 2017'!J$3:J$55,'zápasy podzim 2017'!$B$3:$B$55,$L7)+SUMIFS('zápasy podzim 2017'!M$3:M$55,'zápasy podzim 2017'!$C$3:$C$55,$L7)</f>
        <v>0</v>
      </c>
      <c r="G7" s="10">
        <f>SUMIFS('zápasy podzim 2017'!K$3:K$55,'zápasy podzim 2017'!$B$3:$B$55,$L7)+SUMIFS('zápasy podzim 2017'!N$3:N$55,'zápasy podzim 2017'!$C$3:$C$55,$L7)</f>
        <v>5</v>
      </c>
      <c r="H7" s="69">
        <f>SUMIFS('zápasy podzim 2017'!$E$3:$E$55,'zápasy podzim 2017'!$B$3:$B$55,$L7)+SUMIFS('zápasy podzim 2017'!$F$3:$F$55,'zápasy podzim 2017'!$C$3:$C$55,$L7)</f>
        <v>71</v>
      </c>
      <c r="I7" s="70">
        <f>SUMIFS('zápasy podzim 2017'!$F$3:$F$55,'zápasy podzim 2017'!$B$3:$B$55,$L7)+SUMIFS('zápasy podzim 2017'!$E$3:$E$55,'zápasy podzim 2017'!$C$3:$C$55,$L7)</f>
        <v>71</v>
      </c>
      <c r="J7" s="10">
        <f t="shared" si="0"/>
        <v>12</v>
      </c>
      <c r="K7" s="10">
        <f t="shared" si="1"/>
        <v>0</v>
      </c>
      <c r="L7" s="80" t="s">
        <v>24</v>
      </c>
      <c r="M7" s="3"/>
      <c r="N7" s="3"/>
    </row>
    <row r="8" spans="1:14" ht="21" customHeight="1" x14ac:dyDescent="0.25">
      <c r="A8" s="7" t="s">
        <v>38</v>
      </c>
      <c r="B8" s="8"/>
      <c r="C8" s="9" t="s">
        <v>29</v>
      </c>
      <c r="D8" s="10">
        <f>SUMIFS('zápasy podzim 2017'!$D$3:$D$55,'zápasy podzim 2017'!$B$3:$B$55,$L8)+SUMIFS('zápasy podzim 2017'!$D$3:$D$55,'zápasy podzim 2017'!$C$3:$C$55,$L8)</f>
        <v>9</v>
      </c>
      <c r="E8" s="10">
        <f>SUMIFS('zápasy podzim 2017'!I$3:I$55,'zápasy podzim 2017'!$B$3:$B$55,$L8)+SUMIFS('zápasy podzim 2017'!L$3:L$55,'zápasy podzim 2017'!$C$3:$C$55,$L8)</f>
        <v>4</v>
      </c>
      <c r="F8" s="10">
        <f>SUMIFS('zápasy podzim 2017'!J$3:J$55,'zápasy podzim 2017'!$B$3:$B$55,$L8)+SUMIFS('zápasy podzim 2017'!M$3:M$55,'zápasy podzim 2017'!$C$3:$C$55,$L8)</f>
        <v>0</v>
      </c>
      <c r="G8" s="10">
        <f>SUMIFS('zápasy podzim 2017'!K$3:K$55,'zápasy podzim 2017'!$B$3:$B$55,$L8)+SUMIFS('zápasy podzim 2017'!N$3:N$55,'zápasy podzim 2017'!$C$3:$C$55,$L8)</f>
        <v>5</v>
      </c>
      <c r="H8" s="69">
        <f>SUMIFS('zápasy podzim 2017'!$E$3:$E$55,'zápasy podzim 2017'!$B$3:$B$55,$L8)+SUMIFS('zápasy podzim 2017'!$F$3:$F$55,'zápasy podzim 2017'!$C$3:$C$55,$L8)</f>
        <v>68</v>
      </c>
      <c r="I8" s="70">
        <f>SUMIFS('zápasy podzim 2017'!$F$3:$F$55,'zápasy podzim 2017'!$B$3:$B$55,$L8)+SUMIFS('zápasy podzim 2017'!$E$3:$E$55,'zápasy podzim 2017'!$C$3:$C$55,$L8)</f>
        <v>78</v>
      </c>
      <c r="J8" s="10">
        <f t="shared" si="0"/>
        <v>12</v>
      </c>
      <c r="K8" s="10">
        <f t="shared" si="1"/>
        <v>-10</v>
      </c>
      <c r="L8" s="80" t="s">
        <v>30</v>
      </c>
      <c r="M8" s="3"/>
      <c r="N8" s="3"/>
    </row>
    <row r="9" spans="1:14" ht="21" customHeight="1" x14ac:dyDescent="0.25">
      <c r="A9" s="7" t="s">
        <v>41</v>
      </c>
      <c r="B9" s="8"/>
      <c r="C9" s="9" t="s">
        <v>32</v>
      </c>
      <c r="D9" s="10">
        <f>SUMIFS('zápasy podzim 2017'!$D$3:$D$55,'zápasy podzim 2017'!$B$3:$B$55,$L9)+SUMIFS('zápasy podzim 2017'!$D$3:$D$55,'zápasy podzim 2017'!$C$3:$C$55,$L9)</f>
        <v>9</v>
      </c>
      <c r="E9" s="10">
        <f>SUMIFS('zápasy podzim 2017'!I$3:I$55,'zápasy podzim 2017'!$B$3:$B$55,$L9)+SUMIFS('zápasy podzim 2017'!L$3:L$55,'zápasy podzim 2017'!$C$3:$C$55,$L9)</f>
        <v>3</v>
      </c>
      <c r="F9" s="10">
        <f>SUMIFS('zápasy podzim 2017'!J$3:J$55,'zápasy podzim 2017'!$B$3:$B$55,$L9)+SUMIFS('zápasy podzim 2017'!M$3:M$55,'zápasy podzim 2017'!$C$3:$C$55,$L9)</f>
        <v>0</v>
      </c>
      <c r="G9" s="10">
        <f>SUMIFS('zápasy podzim 2017'!K$3:K$55,'zápasy podzim 2017'!$B$3:$B$55,$L9)+SUMIFS('zápasy podzim 2017'!N$3:N$55,'zápasy podzim 2017'!$C$3:$C$55,$L9)</f>
        <v>6</v>
      </c>
      <c r="H9" s="69">
        <f>SUMIFS('zápasy podzim 2017'!$E$3:$E$55,'zápasy podzim 2017'!$B$3:$B$55,$L9)+SUMIFS('zápasy podzim 2017'!$F$3:$F$55,'zápasy podzim 2017'!$C$3:$C$55,$L9)</f>
        <v>63</v>
      </c>
      <c r="I9" s="70">
        <f>SUMIFS('zápasy podzim 2017'!$F$3:$F$55,'zápasy podzim 2017'!$B$3:$B$55,$L9)+SUMIFS('zápasy podzim 2017'!$E$3:$E$55,'zápasy podzim 2017'!$C$3:$C$55,$L9)</f>
        <v>95</v>
      </c>
      <c r="J9" s="10">
        <f t="shared" si="0"/>
        <v>9</v>
      </c>
      <c r="K9" s="10">
        <f t="shared" si="1"/>
        <v>-32</v>
      </c>
      <c r="L9" s="80" t="s">
        <v>33</v>
      </c>
      <c r="M9" s="3"/>
      <c r="N9" s="3"/>
    </row>
    <row r="10" spans="1:14" ht="21" customHeight="1" x14ac:dyDescent="0.25">
      <c r="A10" s="7" t="s">
        <v>44</v>
      </c>
      <c r="B10" s="8" t="s">
        <v>48</v>
      </c>
      <c r="C10" s="9" t="s">
        <v>49</v>
      </c>
      <c r="D10" s="10">
        <f>SUMIFS('zápasy podzim 2017'!$D$3:$D$55,'zápasy podzim 2017'!$B$3:$B$55,$L10)+SUMIFS('zápasy podzim 2017'!$D$3:$D$55,'zápasy podzim 2017'!$C$3:$C$55,$L10)</f>
        <v>9</v>
      </c>
      <c r="E10" s="10">
        <f>SUMIFS('zápasy podzim 2017'!I$3:I$55,'zápasy podzim 2017'!$B$3:$B$55,$L10)+SUMIFS('zápasy podzim 2017'!L$3:L$55,'zápasy podzim 2017'!$C$3:$C$55,$L10)</f>
        <v>1</v>
      </c>
      <c r="F10" s="10">
        <f>SUMIFS('zápasy podzim 2017'!J$3:J$55,'zápasy podzim 2017'!$B$3:$B$55,$L10)+SUMIFS('zápasy podzim 2017'!M$3:M$55,'zápasy podzim 2017'!$C$3:$C$55,$L10)</f>
        <v>1</v>
      </c>
      <c r="G10" s="10">
        <f>SUMIFS('zápasy podzim 2017'!K$3:K$55,'zápasy podzim 2017'!$B$3:$B$55,$L10)+SUMIFS('zápasy podzim 2017'!N$3:N$55,'zápasy podzim 2017'!$C$3:$C$55,$L10)</f>
        <v>7</v>
      </c>
      <c r="H10" s="69">
        <f>SUMIFS('zápasy podzim 2017'!$E$3:$E$55,'zápasy podzim 2017'!$B$3:$B$55,$L10)+SUMIFS('zápasy podzim 2017'!$F$3:$F$55,'zápasy podzim 2017'!$C$3:$C$55,$L10)</f>
        <v>62</v>
      </c>
      <c r="I10" s="70">
        <f>SUMIFS('zápasy podzim 2017'!$F$3:$F$55,'zápasy podzim 2017'!$B$3:$B$55,$L10)+SUMIFS('zápasy podzim 2017'!$E$3:$E$55,'zápasy podzim 2017'!$C$3:$C$55,$L10)</f>
        <v>85</v>
      </c>
      <c r="J10" s="10">
        <f t="shared" si="0"/>
        <v>4</v>
      </c>
      <c r="K10" s="10">
        <f t="shared" si="1"/>
        <v>-23</v>
      </c>
      <c r="L10" s="80" t="s">
        <v>50</v>
      </c>
      <c r="M10" s="3"/>
      <c r="N10" s="3"/>
    </row>
    <row r="11" spans="1:14" ht="21" customHeight="1" thickBot="1" x14ac:dyDescent="0.3">
      <c r="A11" s="12" t="s">
        <v>47</v>
      </c>
      <c r="B11" s="13"/>
      <c r="C11" s="14" t="s">
        <v>26</v>
      </c>
      <c r="D11" s="15">
        <f>SUMIFS('zápasy podzim 2017'!$D$3:$D$55,'zápasy podzim 2017'!$B$3:$B$55,$L11)+SUMIFS('zápasy podzim 2017'!$D$3:$D$55,'zápasy podzim 2017'!$C$3:$C$55,$L11)</f>
        <v>9</v>
      </c>
      <c r="E11" s="15">
        <f>SUMIFS('zápasy podzim 2017'!I$3:I$55,'zápasy podzim 2017'!$B$3:$B$55,$L11)+SUMIFS('zápasy podzim 2017'!L$3:L$55,'zápasy podzim 2017'!$C$3:$C$55,$L11)</f>
        <v>1</v>
      </c>
      <c r="F11" s="15">
        <f>SUMIFS('zápasy podzim 2017'!J$3:J$55,'zápasy podzim 2017'!$B$3:$B$55,$L11)+SUMIFS('zápasy podzim 2017'!M$3:M$55,'zápasy podzim 2017'!$C$3:$C$55,$L11)</f>
        <v>0</v>
      </c>
      <c r="G11" s="15">
        <f>SUMIFS('zápasy podzim 2017'!K$3:K$55,'zápasy podzim 2017'!$B$3:$B$55,$L11)+SUMIFS('zápasy podzim 2017'!N$3:N$55,'zápasy podzim 2017'!$C$3:$C$55,$L11)</f>
        <v>8</v>
      </c>
      <c r="H11" s="71">
        <f>SUMIFS('zápasy podzim 2017'!$E$3:$E$55,'zápasy podzim 2017'!$B$3:$B$55,$L11)+SUMIFS('zápasy podzim 2017'!$F$3:$F$55,'zápasy podzim 2017'!$C$3:$C$55,$L11)</f>
        <v>27</v>
      </c>
      <c r="I11" s="72">
        <f>SUMIFS('zápasy podzim 2017'!$F$3:$F$55,'zápasy podzim 2017'!$B$3:$B$55,$L11)+SUMIFS('zápasy podzim 2017'!$E$3:$E$55,'zápasy podzim 2017'!$C$3:$C$55,$L11)</f>
        <v>142</v>
      </c>
      <c r="J11" s="15">
        <f t="shared" si="0"/>
        <v>3</v>
      </c>
      <c r="K11" s="15">
        <f t="shared" si="1"/>
        <v>-115</v>
      </c>
      <c r="L11" s="80" t="s">
        <v>27</v>
      </c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</sheetData>
  <autoFilter ref="B1:L1" xr:uid="{00000000-0009-0000-0000-000003000000}">
    <filterColumn colId="0" showButton="0"/>
  </autoFilter>
  <sortState ref="B2:M11">
    <sortCondition descending="1" ref="J2:J11"/>
    <sortCondition descending="1" ref="K2:K11"/>
    <sortCondition descending="1" ref="H2:H11"/>
  </sortState>
  <mergeCells count="1">
    <mergeCell ref="B1:C1"/>
  </mergeCell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Olympiáda - Rabí 2017</vt:lpstr>
      <vt:lpstr>zápasy podzim 2017</vt:lpstr>
      <vt:lpstr>tabulka podzim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Slabý</dc:creator>
  <cp:lastModifiedBy>Michal Starec</cp:lastModifiedBy>
  <dcterms:created xsi:type="dcterms:W3CDTF">2017-08-01T11:12:57Z</dcterms:created>
  <dcterms:modified xsi:type="dcterms:W3CDTF">2017-11-15T11:37:10Z</dcterms:modified>
</cp:coreProperties>
</file>